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Ingrédients" sheetId="2" state="visible" r:id="rId2"/>
    <sheet xmlns:r="http://schemas.openxmlformats.org/officeDocument/2006/relationships" name="Fiche technique" sheetId="3" state="visible" r:id="rId3"/>
  </sheets>
  <definedNames>
    <definedName name="_xlnm.Print_Titles" localSheetId="1">'Ingrédients'!$4:$4</definedName>
    <definedName name="_xlnm.Print_Area" localSheetId="1">'Ingrédients'!$A$1:$H$44</definedName>
    <definedName name="_xlnm.Print_Titles" localSheetId="2">'Fiche technique'!$9:$9</definedName>
    <definedName name="_xlnm.Print_Area" localSheetId="2">'Fiche technique'!$A$1:$G$57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#,##0.00 &quot;€&quot;"/>
    <numFmt numFmtId="166" formatCode="0.0%"/>
    <numFmt numFmtId="167" formatCode="0.0000 &quot;€&quot;"/>
    <numFmt numFmtId="168" formatCode="DD/MM/YYYY"/>
  </numFmts>
  <fonts count="12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i val="1"/>
      <color rgb="00555555"/>
      <sz val="8.5"/>
    </font>
    <font>
      <name val="Arial"/>
      <b val="1"/>
      <color rgb="00FFFFFF"/>
      <sz val="9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0000FF"/>
      <sz val="10"/>
    </font>
    <font>
      <name val="Arial"/>
      <b val="1"/>
      <sz val="11"/>
    </font>
    <font>
      <name val="Arial"/>
      <b val="1"/>
      <sz val="13"/>
    </font>
    <font>
      <name val="Arial"/>
      <color rgb="002A6DB5"/>
      <sz val="10"/>
      <u val="single"/>
    </font>
    <font>
      <name val="Arial"/>
      <i val="1"/>
      <color rgb="00555555"/>
      <sz val="9"/>
    </font>
  </fonts>
  <fills count="4">
    <fill>
      <patternFill/>
    </fill>
    <fill>
      <patternFill patternType="gray125"/>
    </fill>
    <fill>
      <patternFill patternType="solid">
        <fgColor rgb="001E3C64"/>
      </patternFill>
    </fill>
    <fill>
      <patternFill patternType="solid">
        <fgColor rgb="00F2F7FC"/>
      </patternFill>
    </fill>
  </fills>
  <borders count="2">
    <border>
      <left/>
      <right/>
      <top/>
      <bottom/>
      <diagonal/>
    </border>
    <border>
      <left style="thin">
        <color rgb="00C9D7E6"/>
      </left>
      <right style="thin">
        <color rgb="00C9D7E6"/>
      </right>
      <top style="thin">
        <color rgb="00C9D7E6"/>
      </top>
      <bottom style="thin">
        <color rgb="00C9D7E6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9" fillId="0" borderId="0" pivotButton="0" quotePrefix="0" xfId="0"/>
    <xf numFmtId="0" fontId="4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0" fontId="5" fillId="0" borderId="1" applyAlignment="1" pivotButton="0" quotePrefix="0" xfId="0">
      <alignment horizontal="center" vertical="center"/>
    </xf>
    <xf numFmtId="165" fontId="5" fillId="0" borderId="1" applyAlignment="1" pivotButton="0" quotePrefix="0" xfId="0">
      <alignment horizontal="center" vertical="center"/>
    </xf>
    <xf numFmtId="166" fontId="5" fillId="0" borderId="1" applyAlignment="1" pivotButton="0" quotePrefix="0" xfId="0">
      <alignment horizontal="center" vertical="center"/>
    </xf>
    <xf numFmtId="165" fontId="4" fillId="0" borderId="1" applyAlignment="1" pivotButton="0" quotePrefix="0" xfId="0">
      <alignment horizontal="center" vertical="center"/>
    </xf>
    <xf numFmtId="167" fontId="4" fillId="0" borderId="1" applyAlignment="1" pivotButton="0" quotePrefix="0" xfId="0">
      <alignment horizontal="center" vertical="center"/>
    </xf>
    <xf numFmtId="168" fontId="5" fillId="0" borderId="1" applyAlignment="1" pivotButton="0" quotePrefix="0" xfId="0">
      <alignment horizontal="center" vertical="center"/>
    </xf>
    <xf numFmtId="0" fontId="5" fillId="3" borderId="1" pivotButton="0" quotePrefix="0" xfId="0"/>
    <xf numFmtId="0" fontId="5" fillId="3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center" vertical="center"/>
    </xf>
    <xf numFmtId="166" fontId="5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167" fontId="4" fillId="3" borderId="1" applyAlignment="1" pivotButton="0" quotePrefix="0" xfId="0">
      <alignment horizontal="center" vertical="center"/>
    </xf>
    <xf numFmtId="168" fontId="5" fillId="3" borderId="1" applyAlignment="1" pivotButton="0" quotePrefix="0" xfId="0">
      <alignment horizontal="center" vertical="center"/>
    </xf>
    <xf numFmtId="0" fontId="6" fillId="0" borderId="0" pivotButton="0" quotePrefix="0" xfId="0"/>
    <xf numFmtId="0" fontId="5" fillId="0" borderId="0" pivotButton="0" quotePrefix="0" xfId="0"/>
    <xf numFmtId="165" fontId="5" fillId="0" borderId="0" pivotButton="0" quotePrefix="0" xfId="0"/>
    <xf numFmtId="166" fontId="5" fillId="0" borderId="0" pivotButton="0" quotePrefix="0" xfId="0"/>
    <xf numFmtId="165" fontId="0" fillId="0" borderId="0" pivotButton="0" quotePrefix="0" xfId="0"/>
    <xf numFmtId="0" fontId="4" fillId="3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166" fontId="4" fillId="0" borderId="1" applyAlignment="1" pivotButton="0" quotePrefix="0" xfId="0">
      <alignment horizontal="center" vertical="center"/>
    </xf>
    <xf numFmtId="165" fontId="6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165" fontId="7" fillId="0" borderId="0" applyAlignment="1" pivotButton="0" quotePrefix="0" xfId="0">
      <alignment horizontal="center" vertical="center"/>
    </xf>
    <xf numFmtId="166" fontId="6" fillId="0" borderId="0" applyAlignment="1" pivotButton="0" quotePrefix="0" xfId="0">
      <alignment horizontal="center" vertical="center"/>
    </xf>
    <xf numFmtId="2" fontId="6" fillId="0" borderId="0" applyAlignment="1" pivotButton="0" quotePrefix="0" xfId="0">
      <alignment horizontal="center" vertical="center"/>
    </xf>
    <xf numFmtId="0" fontId="8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DEBD0"/>
        </patternFill>
      </fill>
    </dxf>
    <dxf>
      <font>
        <name val="Arial"/>
        <b val="1"/>
        <color rgb="009B1B12"/>
      </font>
      <fill>
        <patternFill patternType="solid">
          <fgColor rgb="00FADBD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hodehaccp.com/documents-haccp-gratuits-a-telecharge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FICHE TECHNIQUE DE RECETTE : MODE D'EMPLOI</t>
        </is>
      </c>
    </row>
    <row r="2">
      <c r="A2" s="2" t="inlineStr"/>
    </row>
    <row r="3">
      <c r="A3" s="2" t="inlineStr">
        <is>
          <t>1. Feuille Ingrédients : prix d'achat et rendement. Feuille Fiche technique : choisissez les ingrédients, saisissez les quantités.</t>
        </is>
      </c>
    </row>
    <row r="4">
      <c r="A4" s="2" t="inlineStr">
        <is>
          <t>2. Saisissez le prix TTC et la TVA : le prix HT, le coût, la marge brute et le coefficient se calculent.</t>
        </is>
      </c>
    </row>
    <row r="5">
      <c r="A5" s="2" t="inlineStr">
        <is>
          <t>3. Saisissez le temps du lot et votre coût horaire chargé : la main d'œuvre par pièce et la marge après main d'œuvre apparaissent.</t>
        </is>
      </c>
    </row>
    <row r="6">
      <c r="A6" s="2" t="inlineStr">
        <is>
          <t>4. Dupliquez la feuille Fiche technique pour chaque recette (clic droit sur l'onglet &gt; Déplacer ou copier).</t>
        </is>
      </c>
    </row>
    <row r="7">
      <c r="A7" s="2" t="inlineStr">
        <is>
          <t>5. Exemple fourni : tarte au citron. Remplacez par la vôtre.</t>
        </is>
      </c>
    </row>
    <row r="9">
      <c r="A9" s="3" t="inlineStr">
        <is>
          <t>Tous les documents gratuits : methodehaccp.com/documents-haccp-gratuits-a-telecharger/</t>
        </is>
      </c>
    </row>
    <row r="10">
      <c r="A10" s="4" t="inlineStr">
        <is>
          <t>Les cellules en bleu se saisissent, les cellules en noir se calculent seules. Les chiffres d'exemple sont à remplacer par les vôtres.</t>
        </is>
      </c>
    </row>
  </sheetData>
  <hyperlinks>
    <hyperlink xmlns:r="http://schemas.openxmlformats.org/officeDocument/2006/relationships" ref="A9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8" customWidth="1" min="3" max="3"/>
    <col width="12" customWidth="1" min="4" max="4"/>
    <col width="18" customWidth="1" min="5" max="5"/>
    <col width="18" customWidth="1" min="6" max="6"/>
    <col width="18" customWidth="1" min="7" max="7"/>
    <col width="14" customWidth="1" min="8" max="8"/>
  </cols>
  <sheetData>
    <row r="1" ht="24" customHeight="1">
      <c r="A1" s="5" t="inlineStr">
        <is>
          <t>BASE INGRÉDIENTS : le prix que vous utilisez, pas celui que vous payez</t>
        </is>
      </c>
    </row>
    <row r="2">
      <c r="A2" s="6" t="inlineStr">
        <is>
          <t>Prix utilisable = prix d'achat ÷ rendement. Toutes les recettes du classeur lisent cette feuille.</t>
        </is>
      </c>
    </row>
    <row r="4" ht="28" customHeight="1">
      <c r="A4" s="7" t="inlineStr">
        <is>
          <t>Ingrédient</t>
        </is>
      </c>
      <c r="B4" s="7" t="inlineStr">
        <is>
          <t>Unité d'achat</t>
        </is>
      </c>
      <c r="C4" s="7" t="inlineStr">
        <is>
          <t>Prix d'achat HT (€ / unité)</t>
        </is>
      </c>
      <c r="D4" s="7" t="inlineStr">
        <is>
          <t>Rendement</t>
        </is>
      </c>
      <c r="E4" s="7" t="inlineStr">
        <is>
          <t>Prix utilisable (€ / unité)</t>
        </is>
      </c>
      <c r="F4" s="7" t="inlineStr">
        <is>
          <t>Prix au gramme ou mL (€)</t>
        </is>
      </c>
      <c r="G4" s="7" t="inlineStr">
        <is>
          <t>Fournisseur</t>
        </is>
      </c>
      <c r="H4" s="7" t="inlineStr">
        <is>
          <t>Mis à jour le</t>
        </is>
      </c>
    </row>
    <row r="5" ht="16" customHeight="1">
      <c r="A5" s="8" t="inlineStr">
        <is>
          <t>Beurre AOP</t>
        </is>
      </c>
      <c r="B5" s="9" t="inlineStr">
        <is>
          <t>kg</t>
        </is>
      </c>
      <c r="C5" s="10" t="n">
        <v>11.2</v>
      </c>
      <c r="D5" s="11" t="n">
        <v>1</v>
      </c>
      <c r="E5" s="12">
        <f>IF(OR(C5="",D5=""),"",C5/D5)</f>
        <v/>
      </c>
      <c r="F5" s="13">
        <f>IF(E5="","",IF(OR(B5="kg",B5="L"),E5/1000,E5))</f>
        <v/>
      </c>
      <c r="G5" s="8" t="inlineStr">
        <is>
          <t>exemple</t>
        </is>
      </c>
      <c r="H5" s="14" t="n">
        <v>46399</v>
      </c>
    </row>
    <row r="6" ht="16" customHeight="1">
      <c r="A6" s="15" t="inlineStr">
        <is>
          <t>Farine T55</t>
        </is>
      </c>
      <c r="B6" s="16" t="inlineStr">
        <is>
          <t>kg</t>
        </is>
      </c>
      <c r="C6" s="17" t="n">
        <v>0.82</v>
      </c>
      <c r="D6" s="18" t="n">
        <v>1</v>
      </c>
      <c r="E6" s="19">
        <f>IF(OR(C6="",D6=""),"",C6/D6)</f>
        <v/>
      </c>
      <c r="F6" s="20">
        <f>IF(E6="","",IF(OR(B6="kg",B6="L"),E6/1000,E6))</f>
        <v/>
      </c>
      <c r="G6" s="15" t="inlineStr">
        <is>
          <t>exemple</t>
        </is>
      </c>
      <c r="H6" s="21" t="n">
        <v>46399</v>
      </c>
    </row>
    <row r="7" ht="16" customHeight="1">
      <c r="A7" s="8" t="inlineStr">
        <is>
          <t>Sucre</t>
        </is>
      </c>
      <c r="B7" s="9" t="inlineStr">
        <is>
          <t>kg</t>
        </is>
      </c>
      <c r="C7" s="10" t="n">
        <v>1.05</v>
      </c>
      <c r="D7" s="11" t="n">
        <v>1</v>
      </c>
      <c r="E7" s="12">
        <f>IF(OR(C7="",D7=""),"",C7/D7)</f>
        <v/>
      </c>
      <c r="F7" s="13">
        <f>IF(E7="","",IF(OR(B7="kg",B7="L"),E7/1000,E7))</f>
        <v/>
      </c>
      <c r="G7" s="8" t="inlineStr">
        <is>
          <t>exemple</t>
        </is>
      </c>
      <c r="H7" s="14" t="n">
        <v>46399</v>
      </c>
    </row>
    <row r="8" ht="16" customHeight="1">
      <c r="A8" s="15" t="inlineStr">
        <is>
          <t>Œufs entiers</t>
        </is>
      </c>
      <c r="B8" s="16" t="inlineStr">
        <is>
          <t>kg</t>
        </is>
      </c>
      <c r="C8" s="17" t="n">
        <v>3.4</v>
      </c>
      <c r="D8" s="18" t="n">
        <v>0.88</v>
      </c>
      <c r="E8" s="19">
        <f>IF(OR(C8="",D8=""),"",C8/D8)</f>
        <v/>
      </c>
      <c r="F8" s="20">
        <f>IF(E8="","",IF(OR(B8="kg",B8="L"),E8/1000,E8))</f>
        <v/>
      </c>
      <c r="G8" s="15" t="inlineStr">
        <is>
          <t>exemple</t>
        </is>
      </c>
      <c r="H8" s="21" t="n">
        <v>46399</v>
      </c>
    </row>
    <row r="9" ht="16" customHeight="1">
      <c r="A9" s="8" t="inlineStr">
        <is>
          <t>Lait entier</t>
        </is>
      </c>
      <c r="B9" s="9" t="inlineStr">
        <is>
          <t>L</t>
        </is>
      </c>
      <c r="C9" s="10" t="n">
        <v>1.1</v>
      </c>
      <c r="D9" s="11" t="n">
        <v>1</v>
      </c>
      <c r="E9" s="12">
        <f>IF(OR(C9="",D9=""),"",C9/D9)</f>
        <v/>
      </c>
      <c r="F9" s="13">
        <f>IF(E9="","",IF(OR(B9="kg",B9="L"),E9/1000,E9))</f>
        <v/>
      </c>
      <c r="G9" s="8" t="inlineStr">
        <is>
          <t>exemple</t>
        </is>
      </c>
      <c r="H9" s="14" t="n">
        <v>46399</v>
      </c>
    </row>
    <row r="10" ht="16" customHeight="1">
      <c r="A10" s="15" t="inlineStr">
        <is>
          <t>Crème 35 %</t>
        </is>
      </c>
      <c r="B10" s="16" t="inlineStr">
        <is>
          <t>L</t>
        </is>
      </c>
      <c r="C10" s="17" t="n">
        <v>4.6</v>
      </c>
      <c r="D10" s="18" t="n">
        <v>1</v>
      </c>
      <c r="E10" s="19">
        <f>IF(OR(C10="",D10=""),"",C10/D10)</f>
        <v/>
      </c>
      <c r="F10" s="20">
        <f>IF(E10="","",IF(OR(B10="kg",B10="L"),E10/1000,E10))</f>
        <v/>
      </c>
      <c r="G10" s="15" t="inlineStr">
        <is>
          <t>exemple</t>
        </is>
      </c>
      <c r="H10" s="21" t="n">
        <v>46399</v>
      </c>
    </row>
    <row r="11" ht="16" customHeight="1">
      <c r="A11" s="8" t="inlineStr">
        <is>
          <t>Chocolat couverture 64 %</t>
        </is>
      </c>
      <c r="B11" s="9" t="inlineStr">
        <is>
          <t>kg</t>
        </is>
      </c>
      <c r="C11" s="10" t="n">
        <v>14.8</v>
      </c>
      <c r="D11" s="11" t="n">
        <v>1</v>
      </c>
      <c r="E11" s="12">
        <f>IF(OR(C11="",D11=""),"",C11/D11)</f>
        <v/>
      </c>
      <c r="F11" s="13">
        <f>IF(E11="","",IF(OR(B11="kg",B11="L"),E11/1000,E11))</f>
        <v/>
      </c>
      <c r="G11" s="8" t="inlineStr">
        <is>
          <t>exemple</t>
        </is>
      </c>
      <c r="H11" s="14" t="n">
        <v>46399</v>
      </c>
    </row>
    <row r="12" ht="16" customHeight="1">
      <c r="A12" s="15" t="inlineStr">
        <is>
          <t>Amandes poudre</t>
        </is>
      </c>
      <c r="B12" s="16" t="inlineStr">
        <is>
          <t>kg</t>
        </is>
      </c>
      <c r="C12" s="17" t="n">
        <v>12.5</v>
      </c>
      <c r="D12" s="18" t="n">
        <v>1</v>
      </c>
      <c r="E12" s="19">
        <f>IF(OR(C12="",D12=""),"",C12/D12)</f>
        <v/>
      </c>
      <c r="F12" s="20">
        <f>IF(E12="","",IF(OR(B12="kg",B12="L"),E12/1000,E12))</f>
        <v/>
      </c>
      <c r="G12" s="15" t="inlineStr">
        <is>
          <t>exemple</t>
        </is>
      </c>
      <c r="H12" s="21" t="n">
        <v>46399</v>
      </c>
    </row>
    <row r="13" ht="16" customHeight="1">
      <c r="A13" s="8" t="inlineStr">
        <is>
          <t>Pommes</t>
        </is>
      </c>
      <c r="B13" s="9" t="inlineStr">
        <is>
          <t>kg</t>
        </is>
      </c>
      <c r="C13" s="10" t="n">
        <v>2.5</v>
      </c>
      <c r="D13" s="11" t="n">
        <v>0.8</v>
      </c>
      <c r="E13" s="12">
        <f>IF(OR(C13="",D13=""),"",C13/D13)</f>
        <v/>
      </c>
      <c r="F13" s="13">
        <f>IF(E13="","",IF(OR(B13="kg",B13="L"),E13/1000,E13))</f>
        <v/>
      </c>
      <c r="G13" s="8" t="inlineStr">
        <is>
          <t>exemple</t>
        </is>
      </c>
      <c r="H13" s="14" t="n">
        <v>46399</v>
      </c>
    </row>
    <row r="14" ht="16" customHeight="1">
      <c r="A14" s="15" t="inlineStr">
        <is>
          <t>Framboises</t>
        </is>
      </c>
      <c r="B14" s="16" t="inlineStr">
        <is>
          <t>kg</t>
        </is>
      </c>
      <c r="C14" s="17" t="n">
        <v>16</v>
      </c>
      <c r="D14" s="18" t="n">
        <v>0.95</v>
      </c>
      <c r="E14" s="19">
        <f>IF(OR(C14="",D14=""),"",C14/D14)</f>
        <v/>
      </c>
      <c r="F14" s="20">
        <f>IF(E14="","",IF(OR(B14="kg",B14="L"),E14/1000,E14))</f>
        <v/>
      </c>
      <c r="G14" s="15" t="inlineStr">
        <is>
          <t>exemple</t>
        </is>
      </c>
      <c r="H14" s="21" t="n">
        <v>46399</v>
      </c>
    </row>
    <row r="15" ht="16" customHeight="1">
      <c r="A15" s="8" t="inlineStr">
        <is>
          <t>Vanille gousse</t>
        </is>
      </c>
      <c r="B15" s="9" t="inlineStr">
        <is>
          <t>pièce</t>
        </is>
      </c>
      <c r="C15" s="10" t="n">
        <v>2.4</v>
      </c>
      <c r="D15" s="11" t="n">
        <v>1</v>
      </c>
      <c r="E15" s="12">
        <f>IF(OR(C15="",D15=""),"",C15/D15)</f>
        <v/>
      </c>
      <c r="F15" s="13">
        <f>IF(E15="","",IF(OR(B15="kg",B15="L"),E15/1000,E15))</f>
        <v/>
      </c>
      <c r="G15" s="8" t="inlineStr">
        <is>
          <t>exemple</t>
        </is>
      </c>
      <c r="H15" s="14" t="n">
        <v>46399</v>
      </c>
    </row>
    <row r="16" ht="16" customHeight="1">
      <c r="A16" s="15" t="inlineStr">
        <is>
          <t>Sel</t>
        </is>
      </c>
      <c r="B16" s="16" t="inlineStr">
        <is>
          <t>kg</t>
        </is>
      </c>
      <c r="C16" s="17" t="n">
        <v>0.6</v>
      </c>
      <c r="D16" s="18" t="n">
        <v>1</v>
      </c>
      <c r="E16" s="19">
        <f>IF(OR(C16="",D16=""),"",C16/D16)</f>
        <v/>
      </c>
      <c r="F16" s="20">
        <f>IF(E16="","",IF(OR(B16="kg",B16="L"),E16/1000,E16))</f>
        <v/>
      </c>
      <c r="G16" s="15" t="inlineStr">
        <is>
          <t>exemple</t>
        </is>
      </c>
      <c r="H16" s="21" t="n">
        <v>46399</v>
      </c>
    </row>
    <row r="17" ht="16" customHeight="1">
      <c r="A17" s="8" t="n"/>
      <c r="B17" s="9" t="n"/>
      <c r="C17" s="10" t="n"/>
      <c r="D17" s="11" t="n"/>
      <c r="E17" s="12">
        <f>IF(OR(C17="",D17=""),"",C17/D17)</f>
        <v/>
      </c>
      <c r="F17" s="13">
        <f>IF(E17="","",IF(OR(B17="kg",B17="L"),E17/1000,E17))</f>
        <v/>
      </c>
      <c r="G17" s="8" t="n"/>
      <c r="H17" s="14" t="n"/>
    </row>
    <row r="18" ht="16" customHeight="1">
      <c r="A18" s="15" t="n"/>
      <c r="B18" s="16" t="n"/>
      <c r="C18" s="17" t="n"/>
      <c r="D18" s="18" t="n"/>
      <c r="E18" s="19">
        <f>IF(OR(C18="",D18=""),"",C18/D18)</f>
        <v/>
      </c>
      <c r="F18" s="20">
        <f>IF(E18="","",IF(OR(B18="kg",B18="L"),E18/1000,E18))</f>
        <v/>
      </c>
      <c r="G18" s="15" t="n"/>
      <c r="H18" s="21" t="n"/>
    </row>
    <row r="19" ht="16" customHeight="1">
      <c r="A19" s="8" t="n"/>
      <c r="B19" s="9" t="n"/>
      <c r="C19" s="10" t="n"/>
      <c r="D19" s="11" t="n"/>
      <c r="E19" s="12">
        <f>IF(OR(C19="",D19=""),"",C19/D19)</f>
        <v/>
      </c>
      <c r="F19" s="13">
        <f>IF(E19="","",IF(OR(B19="kg",B19="L"),E19/1000,E19))</f>
        <v/>
      </c>
      <c r="G19" s="8" t="n"/>
      <c r="H19" s="14" t="n"/>
    </row>
    <row r="20" ht="16" customHeight="1">
      <c r="A20" s="15" t="n"/>
      <c r="B20" s="16" t="n"/>
      <c r="C20" s="17" t="n"/>
      <c r="D20" s="18" t="n"/>
      <c r="E20" s="19">
        <f>IF(OR(C20="",D20=""),"",C20/D20)</f>
        <v/>
      </c>
      <c r="F20" s="20">
        <f>IF(E20="","",IF(OR(B20="kg",B20="L"),E20/1000,E20))</f>
        <v/>
      </c>
      <c r="G20" s="15" t="n"/>
      <c r="H20" s="21" t="n"/>
    </row>
    <row r="21" ht="16" customHeight="1">
      <c r="A21" s="8" t="n"/>
      <c r="B21" s="9" t="n"/>
      <c r="C21" s="10" t="n"/>
      <c r="D21" s="11" t="n"/>
      <c r="E21" s="12">
        <f>IF(OR(C21="",D21=""),"",C21/D21)</f>
        <v/>
      </c>
      <c r="F21" s="13">
        <f>IF(E21="","",IF(OR(B21="kg",B21="L"),E21/1000,E21))</f>
        <v/>
      </c>
      <c r="G21" s="8" t="n"/>
      <c r="H21" s="14" t="n"/>
    </row>
    <row r="22" ht="16" customHeight="1">
      <c r="A22" s="15" t="n"/>
      <c r="B22" s="16" t="n"/>
      <c r="C22" s="17" t="n"/>
      <c r="D22" s="18" t="n"/>
      <c r="E22" s="19">
        <f>IF(OR(C22="",D22=""),"",C22/D22)</f>
        <v/>
      </c>
      <c r="F22" s="20">
        <f>IF(E22="","",IF(OR(B22="kg",B22="L"),E22/1000,E22))</f>
        <v/>
      </c>
      <c r="G22" s="15" t="n"/>
      <c r="H22" s="21" t="n"/>
    </row>
    <row r="23" ht="16" customHeight="1">
      <c r="A23" s="8" t="n"/>
      <c r="B23" s="9" t="n"/>
      <c r="C23" s="10" t="n"/>
      <c r="D23" s="11" t="n"/>
      <c r="E23" s="12">
        <f>IF(OR(C23="",D23=""),"",C23/D23)</f>
        <v/>
      </c>
      <c r="F23" s="13">
        <f>IF(E23="","",IF(OR(B23="kg",B23="L"),E23/1000,E23))</f>
        <v/>
      </c>
      <c r="G23" s="8" t="n"/>
      <c r="H23" s="14" t="n"/>
    </row>
    <row r="24" ht="16" customHeight="1">
      <c r="A24" s="15" t="n"/>
      <c r="B24" s="16" t="n"/>
      <c r="C24" s="17" t="n"/>
      <c r="D24" s="18" t="n"/>
      <c r="E24" s="19">
        <f>IF(OR(C24="",D24=""),"",C24/D24)</f>
        <v/>
      </c>
      <c r="F24" s="20">
        <f>IF(E24="","",IF(OR(B24="kg",B24="L"),E24/1000,E24))</f>
        <v/>
      </c>
      <c r="G24" s="15" t="n"/>
      <c r="H24" s="21" t="n"/>
    </row>
    <row r="25" ht="16" customHeight="1">
      <c r="A25" s="8" t="n"/>
      <c r="B25" s="9" t="n"/>
      <c r="C25" s="10" t="n"/>
      <c r="D25" s="11" t="n"/>
      <c r="E25" s="12">
        <f>IF(OR(C25="",D25=""),"",C25/D25)</f>
        <v/>
      </c>
      <c r="F25" s="13">
        <f>IF(E25="","",IF(OR(B25="kg",B25="L"),E25/1000,E25))</f>
        <v/>
      </c>
      <c r="G25" s="8" t="n"/>
      <c r="H25" s="14" t="n"/>
    </row>
    <row r="26" ht="16" customHeight="1">
      <c r="A26" s="15" t="n"/>
      <c r="B26" s="16" t="n"/>
      <c r="C26" s="17" t="n"/>
      <c r="D26" s="18" t="n"/>
      <c r="E26" s="19">
        <f>IF(OR(C26="",D26=""),"",C26/D26)</f>
        <v/>
      </c>
      <c r="F26" s="20">
        <f>IF(E26="","",IF(OR(B26="kg",B26="L"),E26/1000,E26))</f>
        <v/>
      </c>
      <c r="G26" s="15" t="n"/>
      <c r="H26" s="21" t="n"/>
    </row>
    <row r="27" ht="16" customHeight="1">
      <c r="A27" s="8" t="n"/>
      <c r="B27" s="9" t="n"/>
      <c r="C27" s="10" t="n"/>
      <c r="D27" s="11" t="n"/>
      <c r="E27" s="12">
        <f>IF(OR(C27="",D27=""),"",C27/D27)</f>
        <v/>
      </c>
      <c r="F27" s="13">
        <f>IF(E27="","",IF(OR(B27="kg",B27="L"),E27/1000,E27))</f>
        <v/>
      </c>
      <c r="G27" s="8" t="n"/>
      <c r="H27" s="14" t="n"/>
    </row>
    <row r="28" ht="16" customHeight="1">
      <c r="A28" s="15" t="n"/>
      <c r="B28" s="16" t="n"/>
      <c r="C28" s="17" t="n"/>
      <c r="D28" s="18" t="n"/>
      <c r="E28" s="19">
        <f>IF(OR(C28="",D28=""),"",C28/D28)</f>
        <v/>
      </c>
      <c r="F28" s="20">
        <f>IF(E28="","",IF(OR(B28="kg",B28="L"),E28/1000,E28))</f>
        <v/>
      </c>
      <c r="G28" s="15" t="n"/>
      <c r="H28" s="21" t="n"/>
    </row>
    <row r="29" ht="16" customHeight="1">
      <c r="A29" s="8" t="n"/>
      <c r="B29" s="9" t="n"/>
      <c r="C29" s="10" t="n"/>
      <c r="D29" s="11" t="n"/>
      <c r="E29" s="12">
        <f>IF(OR(C29="",D29=""),"",C29/D29)</f>
        <v/>
      </c>
      <c r="F29" s="13">
        <f>IF(E29="","",IF(OR(B29="kg",B29="L"),E29/1000,E29))</f>
        <v/>
      </c>
      <c r="G29" s="8" t="n"/>
      <c r="H29" s="14" t="n"/>
    </row>
    <row r="30" ht="16" customHeight="1">
      <c r="A30" s="15" t="n"/>
      <c r="B30" s="16" t="n"/>
      <c r="C30" s="17" t="n"/>
      <c r="D30" s="18" t="n"/>
      <c r="E30" s="19">
        <f>IF(OR(C30="",D30=""),"",C30/D30)</f>
        <v/>
      </c>
      <c r="F30" s="20">
        <f>IF(E30="","",IF(OR(B30="kg",B30="L"),E30/1000,E30))</f>
        <v/>
      </c>
      <c r="G30" s="15" t="n"/>
      <c r="H30" s="21" t="n"/>
    </row>
    <row r="31" ht="16" customHeight="1">
      <c r="A31" s="8" t="n"/>
      <c r="B31" s="9" t="n"/>
      <c r="C31" s="10" t="n"/>
      <c r="D31" s="11" t="n"/>
      <c r="E31" s="12">
        <f>IF(OR(C31="",D31=""),"",C31/D31)</f>
        <v/>
      </c>
      <c r="F31" s="13">
        <f>IF(E31="","",IF(OR(B31="kg",B31="L"),E31/1000,E31))</f>
        <v/>
      </c>
      <c r="G31" s="8" t="n"/>
      <c r="H31" s="14" t="n"/>
    </row>
    <row r="32" ht="16" customHeight="1">
      <c r="A32" s="15" t="n"/>
      <c r="B32" s="16" t="n"/>
      <c r="C32" s="17" t="n"/>
      <c r="D32" s="18" t="n"/>
      <c r="E32" s="19">
        <f>IF(OR(C32="",D32=""),"",C32/D32)</f>
        <v/>
      </c>
      <c r="F32" s="20">
        <f>IF(E32="","",IF(OR(B32="kg",B32="L"),E32/1000,E32))</f>
        <v/>
      </c>
      <c r="G32" s="15" t="n"/>
      <c r="H32" s="21" t="n"/>
    </row>
    <row r="33" ht="16" customHeight="1">
      <c r="A33" s="8" t="n"/>
      <c r="B33" s="9" t="n"/>
      <c r="C33" s="10" t="n"/>
      <c r="D33" s="11" t="n"/>
      <c r="E33" s="12">
        <f>IF(OR(C33="",D33=""),"",C33/D33)</f>
        <v/>
      </c>
      <c r="F33" s="13">
        <f>IF(E33="","",IF(OR(B33="kg",B33="L"),E33/1000,E33))</f>
        <v/>
      </c>
      <c r="G33" s="8" t="n"/>
      <c r="H33" s="14" t="n"/>
    </row>
    <row r="34" ht="16" customHeight="1">
      <c r="A34" s="15" t="n"/>
      <c r="B34" s="16" t="n"/>
      <c r="C34" s="17" t="n"/>
      <c r="D34" s="18" t="n"/>
      <c r="E34" s="19">
        <f>IF(OR(C34="",D34=""),"",C34/D34)</f>
        <v/>
      </c>
      <c r="F34" s="20">
        <f>IF(E34="","",IF(OR(B34="kg",B34="L"),E34/1000,E34))</f>
        <v/>
      </c>
      <c r="G34" s="15" t="n"/>
      <c r="H34" s="21" t="n"/>
    </row>
    <row r="35" ht="16" customHeight="1">
      <c r="A35" s="8" t="n"/>
      <c r="B35" s="9" t="n"/>
      <c r="C35" s="10" t="n"/>
      <c r="D35" s="11" t="n"/>
      <c r="E35" s="12">
        <f>IF(OR(C35="",D35=""),"",C35/D35)</f>
        <v/>
      </c>
      <c r="F35" s="13">
        <f>IF(E35="","",IF(OR(B35="kg",B35="L"),E35/1000,E35))</f>
        <v/>
      </c>
      <c r="G35" s="8" t="n"/>
      <c r="H35" s="14" t="n"/>
    </row>
    <row r="36" ht="16" customHeight="1">
      <c r="A36" s="15" t="n"/>
      <c r="B36" s="16" t="n"/>
      <c r="C36" s="17" t="n"/>
      <c r="D36" s="18" t="n"/>
      <c r="E36" s="19">
        <f>IF(OR(C36="",D36=""),"",C36/D36)</f>
        <v/>
      </c>
      <c r="F36" s="20">
        <f>IF(E36="","",IF(OR(B36="kg",B36="L"),E36/1000,E36))</f>
        <v/>
      </c>
      <c r="G36" s="15" t="n"/>
      <c r="H36" s="21" t="n"/>
    </row>
    <row r="37" ht="16" customHeight="1">
      <c r="A37" s="8" t="n"/>
      <c r="B37" s="9" t="n"/>
      <c r="C37" s="10" t="n"/>
      <c r="D37" s="11" t="n"/>
      <c r="E37" s="12">
        <f>IF(OR(C37="",D37=""),"",C37/D37)</f>
        <v/>
      </c>
      <c r="F37" s="13">
        <f>IF(E37="","",IF(OR(B37="kg",B37="L"),E37/1000,E37))</f>
        <v/>
      </c>
      <c r="G37" s="8" t="n"/>
      <c r="H37" s="14" t="n"/>
    </row>
    <row r="38" ht="16" customHeight="1">
      <c r="A38" s="15" t="n"/>
      <c r="B38" s="16" t="n"/>
      <c r="C38" s="17" t="n"/>
      <c r="D38" s="18" t="n"/>
      <c r="E38" s="19">
        <f>IF(OR(C38="",D38=""),"",C38/D38)</f>
        <v/>
      </c>
      <c r="F38" s="20">
        <f>IF(E38="","",IF(OR(B38="kg",B38="L"),E38/1000,E38))</f>
        <v/>
      </c>
      <c r="G38" s="15" t="n"/>
      <c r="H38" s="21" t="n"/>
    </row>
    <row r="39" ht="16" customHeight="1">
      <c r="A39" s="8" t="n"/>
      <c r="B39" s="9" t="n"/>
      <c r="C39" s="10" t="n"/>
      <c r="D39" s="11" t="n"/>
      <c r="E39" s="12">
        <f>IF(OR(C39="",D39=""),"",C39/D39)</f>
        <v/>
      </c>
      <c r="F39" s="13">
        <f>IF(E39="","",IF(OR(B39="kg",B39="L"),E39/1000,E39))</f>
        <v/>
      </c>
      <c r="G39" s="8" t="n"/>
      <c r="H39" s="14" t="n"/>
    </row>
    <row r="40" ht="16" customHeight="1">
      <c r="A40" s="15" t="n"/>
      <c r="B40" s="16" t="n"/>
      <c r="C40" s="17" t="n"/>
      <c r="D40" s="18" t="n"/>
      <c r="E40" s="19">
        <f>IF(OR(C40="",D40=""),"",C40/D40)</f>
        <v/>
      </c>
      <c r="F40" s="20">
        <f>IF(E40="","",IF(OR(B40="kg",B40="L"),E40/1000,E40))</f>
        <v/>
      </c>
      <c r="G40" s="15" t="n"/>
      <c r="H40" s="21" t="n"/>
    </row>
    <row r="41" ht="16" customHeight="1">
      <c r="A41" s="8" t="n"/>
      <c r="B41" s="9" t="n"/>
      <c r="C41" s="10" t="n"/>
      <c r="D41" s="11" t="n"/>
      <c r="E41" s="12">
        <f>IF(OR(C41="",D41=""),"",C41/D41)</f>
        <v/>
      </c>
      <c r="F41" s="13">
        <f>IF(E41="","",IF(OR(B41="kg",B41="L"),E41/1000,E41))</f>
        <v/>
      </c>
      <c r="G41" s="8" t="n"/>
      <c r="H41" s="14" t="n"/>
    </row>
    <row r="42" ht="16" customHeight="1">
      <c r="A42" s="15" t="n"/>
      <c r="B42" s="16" t="n"/>
      <c r="C42" s="17" t="n"/>
      <c r="D42" s="18" t="n"/>
      <c r="E42" s="19">
        <f>IF(OR(C42="",D42=""),"",C42/D42)</f>
        <v/>
      </c>
      <c r="F42" s="20">
        <f>IF(E42="","",IF(OR(B42="kg",B42="L"),E42/1000,E42))</f>
        <v/>
      </c>
      <c r="G42" s="15" t="n"/>
      <c r="H42" s="21" t="n"/>
    </row>
    <row r="43" ht="16" customHeight="1">
      <c r="A43" s="8" t="n"/>
      <c r="B43" s="9" t="n"/>
      <c r="C43" s="10" t="n"/>
      <c r="D43" s="11" t="n"/>
      <c r="E43" s="12">
        <f>IF(OR(C43="",D43=""),"",C43/D43)</f>
        <v/>
      </c>
      <c r="F43" s="13">
        <f>IF(E43="","",IF(OR(B43="kg",B43="L"),E43/1000,E43))</f>
        <v/>
      </c>
      <c r="G43" s="8" t="n"/>
      <c r="H43" s="14" t="n"/>
    </row>
    <row r="44" ht="16" customHeight="1">
      <c r="A44" s="15" t="n"/>
      <c r="B44" s="16" t="n"/>
      <c r="C44" s="17" t="n"/>
      <c r="D44" s="18" t="n"/>
      <c r="E44" s="19">
        <f>IF(OR(C44="",D44=""),"",C44/D44)</f>
        <v/>
      </c>
      <c r="F44" s="20">
        <f>IF(E44="","",IF(OR(B44="kg",B44="L"),E44/1000,E44))</f>
        <v/>
      </c>
      <c r="G44" s="15" t="n"/>
      <c r="H44" s="21" t="n"/>
    </row>
  </sheetData>
  <mergeCells count="2">
    <mergeCell ref="A2:H2"/>
    <mergeCell ref="A1:H1"/>
  </mergeCells>
  <dataValidations count="1">
    <dataValidation sqref="B5:B44" showDropDown="0" showInputMessage="0" showErrorMessage="0" allowBlank="1" error="kg, L ou pièce." type="list">
      <formula1>"kg,L,pièce"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0" customWidth="1" min="3" max="3"/>
    <col width="16" customWidth="1" min="4" max="4"/>
    <col width="16" customWidth="1" min="5" max="5"/>
    <col width="12" customWidth="1" min="6" max="6"/>
    <col width="26" customWidth="1" min="7" max="7"/>
  </cols>
  <sheetData>
    <row r="1" ht="24" customHeight="1">
      <c r="A1" s="5" t="inlineStr">
        <is>
          <t>FICHE TECHNIQUE DE RECETTE</t>
        </is>
      </c>
    </row>
    <row r="2">
      <c r="A2" s="6" t="inlineStr">
        <is>
          <t>Produire ET piloter : quantités, procédé, coût, prix, marge sur une seule fiche.</t>
        </is>
      </c>
    </row>
    <row r="3">
      <c r="A3" s="22" t="inlineStr">
        <is>
          <t>Recette :</t>
        </is>
      </c>
      <c r="B3" s="23" t="inlineStr">
        <is>
          <t>Tarte au citron 8 parts (exemple)</t>
        </is>
      </c>
      <c r="E3" s="22" t="inlineStr">
        <is>
          <t>Pièces :</t>
        </is>
      </c>
      <c r="F3" s="23" t="n">
        <v>1</v>
      </c>
    </row>
    <row r="4">
      <c r="A4" s="22" t="inlineStr">
        <is>
          <t>Version :</t>
        </is>
      </c>
      <c r="B4" s="23" t="inlineStr">
        <is>
          <t>v3 du 12/01/2027</t>
        </is>
      </c>
      <c r="E4" s="22" t="inlineStr">
        <is>
          <t>Poids total (g) :</t>
        </is>
      </c>
      <c r="F4" s="23" t="n">
        <v>900</v>
      </c>
    </row>
    <row r="5">
      <c r="E5" s="22" t="inlineStr">
        <is>
          <t>Prix de vente TTC :</t>
        </is>
      </c>
      <c r="F5" s="24" t="n">
        <v>24</v>
      </c>
    </row>
    <row r="6">
      <c r="E6" s="22" t="inlineStr">
        <is>
          <t>TVA :</t>
        </is>
      </c>
      <c r="F6" s="25" t="n">
        <v>0.055</v>
      </c>
    </row>
    <row r="7">
      <c r="E7" s="22" t="inlineStr">
        <is>
          <t>Prix HT :</t>
        </is>
      </c>
      <c r="F7" s="26">
        <f>F5/(1+F6)</f>
        <v/>
      </c>
    </row>
    <row r="9" ht="28" customHeight="1">
      <c r="A9" s="7" t="inlineStr">
        <is>
          <t>Ingrédient (liste)</t>
        </is>
      </c>
      <c r="B9" s="7" t="inlineStr">
        <is>
          <t>Quantité</t>
        </is>
      </c>
      <c r="C9" s="7" t="inlineStr">
        <is>
          <t>Unité</t>
        </is>
      </c>
      <c r="D9" s="7" t="inlineStr">
        <is>
          <t>Prix unitaire (€)</t>
        </is>
      </c>
      <c r="E9" s="7" t="inlineStr">
        <is>
          <t>Coût (€)</t>
        </is>
      </c>
      <c r="F9" s="7" t="inlineStr">
        <is>
          <t>Part</t>
        </is>
      </c>
      <c r="G9" s="7" t="inlineStr">
        <is>
          <t>Note</t>
        </is>
      </c>
    </row>
    <row r="10" ht="16" customHeight="1">
      <c r="A10" s="15" t="inlineStr">
        <is>
          <t>Farine T55</t>
        </is>
      </c>
      <c r="B10" s="16" t="n">
        <v>200</v>
      </c>
      <c r="C10" s="27">
        <f>IF(A10="","",IFERROR(IF(INDEX(Ingrédients!$B$5:$B$44,MATCH(A10,Ingrédients!$A$5:$A$44,0))="pièce","pièce",IF(INDEX(Ingrédients!$B$5:$B$44,MATCH(A10,Ingrédients!$A$5:$A$44,0))="L","mL","g")),""))</f>
        <v/>
      </c>
      <c r="D10" s="20">
        <f>IF(A10="","",IFERROR(INDEX(Ingrédients!$F$5:$F$44,MATCH(A10,Ingrédients!$A$5:$A$44,0)),""))</f>
        <v/>
      </c>
      <c r="E10" s="19">
        <f>IF(OR(B10="",D10=""),"",B10*D10)</f>
        <v/>
      </c>
      <c r="F10" s="28">
        <f>IF(OR(E10="",$E$26=0),"",E10/$E$26)</f>
        <v/>
      </c>
      <c r="G10" s="15" t="n"/>
    </row>
    <row r="11" ht="16" customHeight="1">
      <c r="A11" s="8" t="inlineStr">
        <is>
          <t>Beurre AOP</t>
        </is>
      </c>
      <c r="B11" s="9" t="n">
        <v>180</v>
      </c>
      <c r="C11" s="29">
        <f>IF(A11="","",IFERROR(IF(INDEX(Ingrédients!$B$5:$B$44,MATCH(A11,Ingrédients!$A$5:$A$44,0))="pièce","pièce",IF(INDEX(Ingrédients!$B$5:$B$44,MATCH(A11,Ingrédients!$A$5:$A$44,0))="L","mL","g")),""))</f>
        <v/>
      </c>
      <c r="D11" s="13">
        <f>IF(A11="","",IFERROR(INDEX(Ingrédients!$F$5:$F$44,MATCH(A11,Ingrédients!$A$5:$A$44,0)),""))</f>
        <v/>
      </c>
      <c r="E11" s="12">
        <f>IF(OR(B11="",D11=""),"",B11*D11)</f>
        <v/>
      </c>
      <c r="F11" s="30">
        <f>IF(OR(E11="",$E$26=0),"",E11/$E$26)</f>
        <v/>
      </c>
      <c r="G11" s="8" t="n"/>
    </row>
    <row r="12" ht="16" customHeight="1">
      <c r="A12" s="15" t="inlineStr">
        <is>
          <t>Sucre</t>
        </is>
      </c>
      <c r="B12" s="16" t="n">
        <v>160</v>
      </c>
      <c r="C12" s="27">
        <f>IF(A12="","",IFERROR(IF(INDEX(Ingrédients!$B$5:$B$44,MATCH(A12,Ingrédients!$A$5:$A$44,0))="pièce","pièce",IF(INDEX(Ingrédients!$B$5:$B$44,MATCH(A12,Ingrédients!$A$5:$A$44,0))="L","mL","g")),""))</f>
        <v/>
      </c>
      <c r="D12" s="20">
        <f>IF(A12="","",IFERROR(INDEX(Ingrédients!$F$5:$F$44,MATCH(A12,Ingrédients!$A$5:$A$44,0)),""))</f>
        <v/>
      </c>
      <c r="E12" s="19">
        <f>IF(OR(B12="",D12=""),"",B12*D12)</f>
        <v/>
      </c>
      <c r="F12" s="28">
        <f>IF(OR(E12="",$E$26=0),"",E12/$E$26)</f>
        <v/>
      </c>
      <c r="G12" s="15" t="n"/>
    </row>
    <row r="13" ht="16" customHeight="1">
      <c r="A13" s="8" t="inlineStr">
        <is>
          <t>Œufs entiers</t>
        </is>
      </c>
      <c r="B13" s="9" t="n">
        <v>200</v>
      </c>
      <c r="C13" s="29">
        <f>IF(A13="","",IFERROR(IF(INDEX(Ingrédients!$B$5:$B$44,MATCH(A13,Ingrédients!$A$5:$A$44,0))="pièce","pièce",IF(INDEX(Ingrédients!$B$5:$B$44,MATCH(A13,Ingrédients!$A$5:$A$44,0))="L","mL","g")),""))</f>
        <v/>
      </c>
      <c r="D13" s="13">
        <f>IF(A13="","",IFERROR(INDEX(Ingrédients!$F$5:$F$44,MATCH(A13,Ingrédients!$A$5:$A$44,0)),""))</f>
        <v/>
      </c>
      <c r="E13" s="12">
        <f>IF(OR(B13="",D13=""),"",B13*D13)</f>
        <v/>
      </c>
      <c r="F13" s="30">
        <f>IF(OR(E13="",$E$26=0),"",E13/$E$26)</f>
        <v/>
      </c>
      <c r="G13" s="8" t="n"/>
    </row>
    <row r="14" ht="16" customHeight="1">
      <c r="A14" s="15" t="inlineStr">
        <is>
          <t>Crème 35 %</t>
        </is>
      </c>
      <c r="B14" s="16" t="n">
        <v>100</v>
      </c>
      <c r="C14" s="27">
        <f>IF(A14="","",IFERROR(IF(INDEX(Ingrédients!$B$5:$B$44,MATCH(A14,Ingrédients!$A$5:$A$44,0))="pièce","pièce",IF(INDEX(Ingrédients!$B$5:$B$44,MATCH(A14,Ingrédients!$A$5:$A$44,0))="L","mL","g")),""))</f>
        <v/>
      </c>
      <c r="D14" s="20">
        <f>IF(A14="","",IFERROR(INDEX(Ingrédients!$F$5:$F$44,MATCH(A14,Ingrédients!$A$5:$A$44,0)),""))</f>
        <v/>
      </c>
      <c r="E14" s="19">
        <f>IF(OR(B14="",D14=""),"",B14*D14)</f>
        <v/>
      </c>
      <c r="F14" s="28">
        <f>IF(OR(E14="",$E$26=0),"",E14/$E$26)</f>
        <v/>
      </c>
      <c r="G14" s="15" t="n"/>
    </row>
    <row r="15" ht="16" customHeight="1">
      <c r="A15" s="8" t="n"/>
      <c r="B15" s="9" t="n"/>
      <c r="C15" s="29">
        <f>IF(A15="","",IFERROR(IF(INDEX(Ingrédients!$B$5:$B$44,MATCH(A15,Ingrédients!$A$5:$A$44,0))="pièce","pièce",IF(INDEX(Ingrédients!$B$5:$B$44,MATCH(A15,Ingrédients!$A$5:$A$44,0))="L","mL","g")),""))</f>
        <v/>
      </c>
      <c r="D15" s="13">
        <f>IF(A15="","",IFERROR(INDEX(Ingrédients!$F$5:$F$44,MATCH(A15,Ingrédients!$A$5:$A$44,0)),""))</f>
        <v/>
      </c>
      <c r="E15" s="12">
        <f>IF(OR(B15="",D15=""),"",B15*D15)</f>
        <v/>
      </c>
      <c r="F15" s="30">
        <f>IF(OR(E15="",$E$26=0),"",E15/$E$26)</f>
        <v/>
      </c>
      <c r="G15" s="8" t="n"/>
    </row>
    <row r="16" ht="16" customHeight="1">
      <c r="A16" s="15" t="n"/>
      <c r="B16" s="16" t="n"/>
      <c r="C16" s="27">
        <f>IF(A16="","",IFERROR(IF(INDEX(Ingrédients!$B$5:$B$44,MATCH(A16,Ingrédients!$A$5:$A$44,0))="pièce","pièce",IF(INDEX(Ingrédients!$B$5:$B$44,MATCH(A16,Ingrédients!$A$5:$A$44,0))="L","mL","g")),""))</f>
        <v/>
      </c>
      <c r="D16" s="20">
        <f>IF(A16="","",IFERROR(INDEX(Ingrédients!$F$5:$F$44,MATCH(A16,Ingrédients!$A$5:$A$44,0)),""))</f>
        <v/>
      </c>
      <c r="E16" s="19">
        <f>IF(OR(B16="",D16=""),"",B16*D16)</f>
        <v/>
      </c>
      <c r="F16" s="28">
        <f>IF(OR(E16="",$E$26=0),"",E16/$E$26)</f>
        <v/>
      </c>
      <c r="G16" s="15" t="n"/>
    </row>
    <row r="17" ht="16" customHeight="1">
      <c r="A17" s="8" t="n"/>
      <c r="B17" s="9" t="n"/>
      <c r="C17" s="29">
        <f>IF(A17="","",IFERROR(IF(INDEX(Ingrédients!$B$5:$B$44,MATCH(A17,Ingrédients!$A$5:$A$44,0))="pièce","pièce",IF(INDEX(Ingrédients!$B$5:$B$44,MATCH(A17,Ingrédients!$A$5:$A$44,0))="L","mL","g")),""))</f>
        <v/>
      </c>
      <c r="D17" s="13">
        <f>IF(A17="","",IFERROR(INDEX(Ingrédients!$F$5:$F$44,MATCH(A17,Ingrédients!$A$5:$A$44,0)),""))</f>
        <v/>
      </c>
      <c r="E17" s="12">
        <f>IF(OR(B17="",D17=""),"",B17*D17)</f>
        <v/>
      </c>
      <c r="F17" s="30">
        <f>IF(OR(E17="",$E$26=0),"",E17/$E$26)</f>
        <v/>
      </c>
      <c r="G17" s="8" t="n"/>
    </row>
    <row r="18" ht="16" customHeight="1">
      <c r="A18" s="15" t="n"/>
      <c r="B18" s="16" t="n"/>
      <c r="C18" s="27">
        <f>IF(A18="","",IFERROR(IF(INDEX(Ingrédients!$B$5:$B$44,MATCH(A18,Ingrédients!$A$5:$A$44,0))="pièce","pièce",IF(INDEX(Ingrédients!$B$5:$B$44,MATCH(A18,Ingrédients!$A$5:$A$44,0))="L","mL","g")),""))</f>
        <v/>
      </c>
      <c r="D18" s="20">
        <f>IF(A18="","",IFERROR(INDEX(Ingrédients!$F$5:$F$44,MATCH(A18,Ingrédients!$A$5:$A$44,0)),""))</f>
        <v/>
      </c>
      <c r="E18" s="19">
        <f>IF(OR(B18="",D18=""),"",B18*D18)</f>
        <v/>
      </c>
      <c r="F18" s="28">
        <f>IF(OR(E18="",$E$26=0),"",E18/$E$26)</f>
        <v/>
      </c>
      <c r="G18" s="15" t="n"/>
    </row>
    <row r="19" ht="16" customHeight="1">
      <c r="A19" s="8" t="n"/>
      <c r="B19" s="9" t="n"/>
      <c r="C19" s="29">
        <f>IF(A19="","",IFERROR(IF(INDEX(Ingrédients!$B$5:$B$44,MATCH(A19,Ingrédients!$A$5:$A$44,0))="pièce","pièce",IF(INDEX(Ingrédients!$B$5:$B$44,MATCH(A19,Ingrédients!$A$5:$A$44,0))="L","mL","g")),""))</f>
        <v/>
      </c>
      <c r="D19" s="13">
        <f>IF(A19="","",IFERROR(INDEX(Ingrédients!$F$5:$F$44,MATCH(A19,Ingrédients!$A$5:$A$44,0)),""))</f>
        <v/>
      </c>
      <c r="E19" s="12">
        <f>IF(OR(B19="",D19=""),"",B19*D19)</f>
        <v/>
      </c>
      <c r="F19" s="30">
        <f>IF(OR(E19="",$E$26=0),"",E19/$E$26)</f>
        <v/>
      </c>
      <c r="G19" s="8" t="n"/>
    </row>
    <row r="20" ht="16" customHeight="1">
      <c r="A20" s="15" t="n"/>
      <c r="B20" s="16" t="n"/>
      <c r="C20" s="27">
        <f>IF(A20="","",IFERROR(IF(INDEX(Ingrédients!$B$5:$B$44,MATCH(A20,Ingrédients!$A$5:$A$44,0))="pièce","pièce",IF(INDEX(Ingrédients!$B$5:$B$44,MATCH(A20,Ingrédients!$A$5:$A$44,0))="L","mL","g")),""))</f>
        <v/>
      </c>
      <c r="D20" s="20">
        <f>IF(A20="","",IFERROR(INDEX(Ingrédients!$F$5:$F$44,MATCH(A20,Ingrédients!$A$5:$A$44,0)),""))</f>
        <v/>
      </c>
      <c r="E20" s="19">
        <f>IF(OR(B20="",D20=""),"",B20*D20)</f>
        <v/>
      </c>
      <c r="F20" s="28">
        <f>IF(OR(E20="",$E$26=0),"",E20/$E$26)</f>
        <v/>
      </c>
      <c r="G20" s="15" t="n"/>
    </row>
    <row r="21" ht="16" customHeight="1">
      <c r="A21" s="8" t="n"/>
      <c r="B21" s="9" t="n"/>
      <c r="C21" s="29">
        <f>IF(A21="","",IFERROR(IF(INDEX(Ingrédients!$B$5:$B$44,MATCH(A21,Ingrédients!$A$5:$A$44,0))="pièce","pièce",IF(INDEX(Ingrédients!$B$5:$B$44,MATCH(A21,Ingrédients!$A$5:$A$44,0))="L","mL","g")),""))</f>
        <v/>
      </c>
      <c r="D21" s="13">
        <f>IF(A21="","",IFERROR(INDEX(Ingrédients!$F$5:$F$44,MATCH(A21,Ingrédients!$A$5:$A$44,0)),""))</f>
        <v/>
      </c>
      <c r="E21" s="12">
        <f>IF(OR(B21="",D21=""),"",B21*D21)</f>
        <v/>
      </c>
      <c r="F21" s="30">
        <f>IF(OR(E21="",$E$26=0),"",E21/$E$26)</f>
        <v/>
      </c>
      <c r="G21" s="8" t="n"/>
    </row>
    <row r="22" ht="16" customHeight="1">
      <c r="A22" s="15" t="n"/>
      <c r="B22" s="16" t="n"/>
      <c r="C22" s="27">
        <f>IF(A22="","",IFERROR(IF(INDEX(Ingrédients!$B$5:$B$44,MATCH(A22,Ingrédients!$A$5:$A$44,0))="pièce","pièce",IF(INDEX(Ingrédients!$B$5:$B$44,MATCH(A22,Ingrédients!$A$5:$A$44,0))="L","mL","g")),""))</f>
        <v/>
      </c>
      <c r="D22" s="20">
        <f>IF(A22="","",IFERROR(INDEX(Ingrédients!$F$5:$F$44,MATCH(A22,Ingrédients!$A$5:$A$44,0)),""))</f>
        <v/>
      </c>
      <c r="E22" s="19">
        <f>IF(OR(B22="",D22=""),"",B22*D22)</f>
        <v/>
      </c>
      <c r="F22" s="28">
        <f>IF(OR(E22="",$E$26=0),"",E22/$E$26)</f>
        <v/>
      </c>
      <c r="G22" s="15" t="n"/>
    </row>
    <row r="23" ht="16" customHeight="1">
      <c r="A23" s="8" t="n"/>
      <c r="B23" s="9" t="n"/>
      <c r="C23" s="29">
        <f>IF(A23="","",IFERROR(IF(INDEX(Ingrédients!$B$5:$B$44,MATCH(A23,Ingrédients!$A$5:$A$44,0))="pièce","pièce",IF(INDEX(Ingrédients!$B$5:$B$44,MATCH(A23,Ingrédients!$A$5:$A$44,0))="L","mL","g")),""))</f>
        <v/>
      </c>
      <c r="D23" s="13">
        <f>IF(A23="","",IFERROR(INDEX(Ingrédients!$F$5:$F$44,MATCH(A23,Ingrédients!$A$5:$A$44,0)),""))</f>
        <v/>
      </c>
      <c r="E23" s="12">
        <f>IF(OR(B23="",D23=""),"",B23*D23)</f>
        <v/>
      </c>
      <c r="F23" s="30">
        <f>IF(OR(E23="",$E$26=0),"",E23/$E$26)</f>
        <v/>
      </c>
      <c r="G23" s="8" t="n"/>
    </row>
    <row r="24" ht="16" customHeight="1">
      <c r="A24" s="15" t="n"/>
      <c r="B24" s="16" t="n"/>
      <c r="C24" s="27">
        <f>IF(A24="","",IFERROR(IF(INDEX(Ingrédients!$B$5:$B$44,MATCH(A24,Ingrédients!$A$5:$A$44,0))="pièce","pièce",IF(INDEX(Ingrédients!$B$5:$B$44,MATCH(A24,Ingrédients!$A$5:$A$44,0))="L","mL","g")),""))</f>
        <v/>
      </c>
      <c r="D24" s="20">
        <f>IF(A24="","",IFERROR(INDEX(Ingrédients!$F$5:$F$44,MATCH(A24,Ingrédients!$A$5:$A$44,0)),""))</f>
        <v/>
      </c>
      <c r="E24" s="19">
        <f>IF(OR(B24="",D24=""),"",B24*D24)</f>
        <v/>
      </c>
      <c r="F24" s="28">
        <f>IF(OR(E24="",$E$26=0),"",E24/$E$26)</f>
        <v/>
      </c>
      <c r="G24" s="15" t="n"/>
    </row>
    <row r="26">
      <c r="A26" s="22" t="inlineStr">
        <is>
          <t>Coût matière total (€)</t>
        </is>
      </c>
      <c r="E26" s="31">
        <f>SUM(E10:E24)</f>
        <v/>
      </c>
    </row>
    <row r="27">
      <c r="A27" s="22" t="inlineStr">
        <is>
          <t>Coût matière par pièce (€)</t>
        </is>
      </c>
      <c r="E27" s="31">
        <f>IF(F3=0,"",E26/F3)</f>
        <v/>
      </c>
    </row>
    <row r="28">
      <c r="A28" s="22" t="inlineStr">
        <is>
          <t>Temps de fabrication du lot (min)</t>
        </is>
      </c>
      <c r="E28" s="32" t="n">
        <v>48</v>
      </c>
    </row>
    <row r="29">
      <c r="A29" s="22" t="inlineStr">
        <is>
          <t>Coût horaire chargé (€)</t>
        </is>
      </c>
      <c r="E29" s="33" t="n">
        <v>21</v>
      </c>
    </row>
    <row r="30">
      <c r="A30" s="22" t="inlineStr">
        <is>
          <t>Coût main d'œuvre par pièce (€)</t>
        </is>
      </c>
      <c r="E30" s="31">
        <f>IF(F3=0,"",E28/60*E29/F3)</f>
        <v/>
      </c>
    </row>
    <row r="31">
      <c r="A31" s="22" t="inlineStr">
        <is>
          <t>Prix de revient (matière + MO) par pièce (€)</t>
        </is>
      </c>
      <c r="E31" s="31">
        <f>IF(OR(E27="",E30=""),"",E27+E30)</f>
        <v/>
      </c>
    </row>
    <row r="32">
      <c r="A32" s="22" t="inlineStr">
        <is>
          <t>Marge brute (sur matière)</t>
        </is>
      </c>
      <c r="E32" s="34">
        <f>IF(OR(F7=0,E27=""),"",(F7-E27)/F7)</f>
        <v/>
      </c>
    </row>
    <row r="33">
      <c r="A33" s="22" t="inlineStr">
        <is>
          <t>Marge après main d'œuvre</t>
        </is>
      </c>
      <c r="E33" s="34">
        <f>IF(OR(F7=0,E31=""),"",(F7-E31)/F7)</f>
        <v/>
      </c>
    </row>
    <row r="34">
      <c r="A34" s="22" t="inlineStr">
        <is>
          <t>Coefficient (prix HT ÷ coût matière)</t>
        </is>
      </c>
      <c r="E34" s="35">
        <f>IF(OR(E27="",E27=0),"",F7/E27)</f>
        <v/>
      </c>
    </row>
    <row r="36">
      <c r="A36" s="36" t="inlineStr">
        <is>
          <t>Procédé (une action par ligne)</t>
        </is>
      </c>
    </row>
    <row r="37">
      <c r="A37" s="2" t="inlineStr">
        <is>
          <t>1.</t>
        </is>
      </c>
      <c r="B37" s="8" t="n"/>
    </row>
    <row r="38">
      <c r="A38" s="2" t="inlineStr">
        <is>
          <t>2.</t>
        </is>
      </c>
      <c r="B38" s="8" t="n"/>
    </row>
    <row r="39">
      <c r="A39" s="2" t="inlineStr">
        <is>
          <t>3.</t>
        </is>
      </c>
      <c r="B39" s="8" t="n"/>
    </row>
    <row r="40">
      <c r="A40" s="2" t="inlineStr">
        <is>
          <t>4.</t>
        </is>
      </c>
      <c r="B40" s="8" t="n"/>
    </row>
    <row r="41">
      <c r="A41" s="2" t="inlineStr">
        <is>
          <t>5.</t>
        </is>
      </c>
      <c r="B41" s="8" t="n"/>
    </row>
    <row r="42">
      <c r="A42" s="2" t="inlineStr">
        <is>
          <t>6.</t>
        </is>
      </c>
      <c r="B42" s="8" t="n"/>
    </row>
    <row r="43">
      <c r="A43" s="2" t="inlineStr">
        <is>
          <t>7.</t>
        </is>
      </c>
      <c r="B43" s="8" t="n"/>
    </row>
    <row r="44">
      <c r="A44" s="2" t="inlineStr">
        <is>
          <t>8.</t>
        </is>
      </c>
      <c r="B44" s="8" t="n"/>
    </row>
    <row r="45">
      <c r="A45" s="2" t="inlineStr">
        <is>
          <t>9.</t>
        </is>
      </c>
      <c r="B45" s="8" t="n"/>
    </row>
    <row r="46">
      <c r="A46" s="2" t="inlineStr">
        <is>
          <t>10.</t>
        </is>
      </c>
      <c r="B46" s="8" t="n"/>
    </row>
    <row r="47">
      <c r="A47" s="2" t="inlineStr">
        <is>
          <t>11.</t>
        </is>
      </c>
      <c r="B47" s="8" t="n"/>
    </row>
    <row r="48">
      <c r="A48" s="2" t="inlineStr">
        <is>
          <t>12.</t>
        </is>
      </c>
      <c r="B48" s="8" t="n"/>
    </row>
    <row r="50">
      <c r="A50" s="36" t="inlineStr">
        <is>
          <t>Allergènes (O/N) :</t>
        </is>
      </c>
    </row>
    <row r="51">
      <c r="A51" s="2" t="inlineStr">
        <is>
          <t>Gluten</t>
        </is>
      </c>
      <c r="B51" s="9" t="n"/>
      <c r="C51" s="2" t="inlineStr">
        <is>
          <t>Fruits à coque</t>
        </is>
      </c>
      <c r="D51" s="9" t="n"/>
    </row>
    <row r="52">
      <c r="A52" s="2" t="inlineStr">
        <is>
          <t>Crustacés</t>
        </is>
      </c>
      <c r="B52" s="9" t="n"/>
      <c r="C52" s="2" t="inlineStr">
        <is>
          <t>Céleri</t>
        </is>
      </c>
      <c r="D52" s="9" t="n"/>
    </row>
    <row r="53">
      <c r="A53" s="2" t="inlineStr">
        <is>
          <t>Œufs</t>
        </is>
      </c>
      <c r="B53" s="9" t="n"/>
      <c r="C53" s="2" t="inlineStr">
        <is>
          <t>Moutarde</t>
        </is>
      </c>
      <c r="D53" s="9" t="n"/>
    </row>
    <row r="54">
      <c r="A54" s="2" t="inlineStr">
        <is>
          <t>Poissons</t>
        </is>
      </c>
      <c r="B54" s="9" t="n"/>
      <c r="C54" s="2" t="inlineStr">
        <is>
          <t>Sésame</t>
        </is>
      </c>
      <c r="D54" s="9" t="n"/>
    </row>
    <row r="55">
      <c r="A55" s="2" t="inlineStr">
        <is>
          <t>Arachides</t>
        </is>
      </c>
      <c r="B55" s="9" t="n"/>
      <c r="C55" s="2" t="inlineStr">
        <is>
          <t>Sulfites</t>
        </is>
      </c>
      <c r="D55" s="9" t="n"/>
    </row>
    <row r="56">
      <c r="A56" s="2" t="inlineStr">
        <is>
          <t>Soja</t>
        </is>
      </c>
      <c r="B56" s="9" t="n"/>
      <c r="C56" s="2" t="inlineStr">
        <is>
          <t>Lupin</t>
        </is>
      </c>
      <c r="D56" s="9" t="n"/>
    </row>
    <row r="57">
      <c r="A57" s="2" t="inlineStr">
        <is>
          <t>Lait</t>
        </is>
      </c>
      <c r="B57" s="9" t="n"/>
      <c r="C57" s="2" t="inlineStr">
        <is>
          <t>Mollusques</t>
        </is>
      </c>
      <c r="D57" s="9" t="n"/>
    </row>
  </sheetData>
  <mergeCells count="23">
    <mergeCell ref="B42:G42"/>
    <mergeCell ref="A29:D29"/>
    <mergeCell ref="B44:G44"/>
    <mergeCell ref="A28:D28"/>
    <mergeCell ref="B38:G38"/>
    <mergeCell ref="A31:D31"/>
    <mergeCell ref="A34:D34"/>
    <mergeCell ref="B37:G37"/>
    <mergeCell ref="A30:D30"/>
    <mergeCell ref="B40:G40"/>
    <mergeCell ref="A1:G1"/>
    <mergeCell ref="B45:G45"/>
    <mergeCell ref="B41:G41"/>
    <mergeCell ref="B47:G47"/>
    <mergeCell ref="A27:D27"/>
    <mergeCell ref="B46:G46"/>
    <mergeCell ref="A26:D26"/>
    <mergeCell ref="A2:G2"/>
    <mergeCell ref="B43:G43"/>
    <mergeCell ref="A33:D33"/>
    <mergeCell ref="B48:G48"/>
    <mergeCell ref="A32:D32"/>
    <mergeCell ref="B39:G39"/>
  </mergeCells>
  <conditionalFormatting sqref="E32:E33">
    <cfRule type="expression" priority="1" dxfId="0">
      <formula>AND(E32&lt;&gt;"",E32&lt;0.6)</formula>
    </cfRule>
    <cfRule type="expression" priority="2" dxfId="1">
      <formula>AND(E32&lt;&gt;"",E32&lt;0.5)</formula>
    </cfRule>
  </conditionalFormatting>
  <conditionalFormatting sqref="B51:B57">
    <cfRule type="cellIs" priority="3" operator="equal" dxfId="1">
      <formula>"O"</formula>
    </cfRule>
  </conditionalFormatting>
  <conditionalFormatting sqref="D51:D57">
    <cfRule type="cellIs" priority="4" operator="equal" dxfId="1">
      <formula>"O"</formula>
    </cfRule>
  </conditionalFormatting>
  <dataValidations count="3">
    <dataValidation sqref="A10:A24" showDropDown="0" showInputMessage="0" showErrorMessage="0" allowBlank="1" type="list">
      <formula1>=Ingrédients!$A$5:$A$44</formula1>
    </dataValidation>
    <dataValidation sqref="B51:B57" showDropDown="0" showInputMessage="0" showErrorMessage="0" allowBlank="1" error="O ou N." type="list">
      <formula1>"O,N"</formula1>
    </dataValidation>
    <dataValidation sqref="D51:D57" showDropDown="0" showInputMessage="0" showErrorMessage="0" allowBlank="1" error="O ou N." type="list">
      <formula1>"O,N"</formula1>
    </dataValidation>
  </dataValidation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2026-10-21T20:55:11Z</dcterms:created>
  <dcterms:modified xmlns:dcterms="http://purl.org/dc/terms/" xmlns:xsi="http://www.w3.org/2001/XMLSchema-instance" xsi:type="dcterms:W3CDTF">2026-10-21T20:55:11Z</dcterms:modified>
</cp:coreProperties>
</file>