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levé" sheetId="1" state="visible" r:id="rId3"/>
    <sheet name="Mode d'emploi" sheetId="2" state="visible" r:id="rId4"/>
  </sheets>
  <definedNames>
    <definedName function="false" hidden="false" localSheetId="0" name="_xlnm.Print_Area" vbProcedure="false">Relevé!$A$1:$J$42</definedName>
    <definedName function="false" hidden="false" localSheetId="0" name="_xlnm.Print_Titles" vbProcedure="false">Relevé!$6:$7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<sst xmlns="http://schemas.openxmlformats.org/spreadsheetml/2006/main" count="34" uniqueCount="30">
  <si>
    <t xml:space="preserve">RELEVÉ DES TEMPÉRATURES — ENCEINTES NÉGATIVES (CONGÉLATEURS)</t>
  </si>
  <si>
    <t xml:space="preserve">Deux relevés par jour, au point le plus chaud de l'enceinte · orange = tolérance brève · rouge = non conforme → protocole d'anomalie</t>
  </si>
  <si>
    <t xml:space="preserve">Établissement :</t>
  </si>
  <si>
    <t xml:space="preserve">Mois (1-12) :</t>
  </si>
  <si>
    <t xml:space="preserve">Année :</t>
  </si>
  <si>
    <t xml:space="preserve">Nom des enceintes →</t>
  </si>
  <si>
    <t xml:space="preserve">Tolérance (°C) :</t>
  </si>
  <si>
    <t xml:space="preserve">Consigne max (°C) →</t>
  </si>
  <si>
    <t xml:space="preserve">Congél. 1</t>
  </si>
  <si>
    <t xml:space="preserve">Congél. 2</t>
  </si>
  <si>
    <t xml:space="preserve">Congél. 3</t>
  </si>
  <si>
    <t xml:space="preserve">Suivi</t>
  </si>
  <si>
    <t xml:space="preserve">Jour</t>
  </si>
  <si>
    <t xml:space="preserve">Matin</t>
  </si>
  <si>
    <t xml:space="preserve">Soir</t>
  </si>
  <si>
    <t xml:space="preserve">Anomalie &amp; action corrective</t>
  </si>
  <si>
    <t xml:space="preserve">Visa</t>
  </si>
  <si>
    <t xml:space="preserve">Min</t>
  </si>
  <si>
    <t xml:space="preserve">Max</t>
  </si>
  <si>
    <t xml:space="preserve">Moyenne</t>
  </si>
  <si>
    <t xml:space="preserve">Dépassements</t>
  </si>
  <si>
    <t xml:space="preserve">RELEVÉ DES TEMPÉRATURES NÉGATIVES — MODE D'EMPLOI</t>
  </si>
  <si>
    <t xml:space="preserve">1. Renseignez l'établissement, le mois et l'année : les jours et jours de semaine se calculent seuls.</t>
  </si>
  <si>
    <t xml:space="preserve">2. Nommez vos congélateurs. Consigne recommandée : −18 °C (réglage réel −19/−20 °C pour absorber les dégivrages).</t>
  </si>
  <si>
    <t xml:space="preserve">3. Deux relevés par jour, matin et soir, au point le plus chaud de l'enceinte. Attention : en négatif, le danger est vers le HAUT.</t>
  </si>
  <si>
    <t xml:space="preserve">4. Les cases se colorent seules : orange = remontée dans la tolérance de 3 °C (brève : chargement, dégivrage) ;</t>
  </si>
  <si>
    <t xml:space="preserve">    rouge = au-dessus de −15 °C, non conforme → contrôle à cœur, produits ramollis JAMAIS recongelés (cuisson ou poubelle),</t>
  </si>
  <si>
    <t xml:space="preserve">    et NOTER l'anomalie ET l'action corrective avec votre visa.</t>
  </si>
  <si>
    <t xml:space="preserve">5. En fin de mois : statistiques automatiques. Dupliquez l'onglet « Relevé » pour le mois suivant et archivez dans le PMS.</t>
  </si>
  <si>
    <t xml:space="preserve">Toutes les températures réglementaires par denrée : methodehaccp.com/temperatures-de-conservation/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</si>
</sst>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0.0"/>
    <numFmt numFmtId="167" formatCode="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8.5"/>
      <color rgb="FF555555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9.5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name val="Arial"/>
      <family val="0"/>
      <charset val="1"/>
    </font>
    <font>
      <sz val="9"/>
      <name val="Arial"/>
      <family val="0"/>
      <charset val="1"/>
    </font>
    <font>
      <b val="true"/>
      <sz val="13"/>
      <name val="Arial"/>
      <family val="0"/>
      <charset val="1"/>
    </font>
    <font>
      <u val="single"/>
      <sz val="10"/>
      <color rgb="FF2A6DB5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E3C64"/>
        <bgColor rgb="FF333333"/>
      </patternFill>
    </fill>
    <fill>
      <patternFill patternType="solid">
        <fgColor rgb="FFF2F7FC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9D7E6"/>
      </left>
      <right style="thin">
        <color rgb="FFC9D7E6"/>
      </right>
      <top style="thin">
        <color rgb="FFC9D7E6"/>
      </top>
      <bottom style="thin">
        <color rgb="FFC9D7E6"/>
      </bottom>
      <diagonal/>
    </border>
    <border diagonalUp="false" diagonalDown="false">
      <left style="thin">
        <color rgb="FFC9D7E6"/>
      </left>
      <right/>
      <top style="thin">
        <color rgb="FFC9D7E6"/>
      </top>
      <bottom style="thin">
        <color rgb="FFC9D7E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FDEBD0"/>
        </patternFill>
      </fill>
    </dxf>
    <dxf>
      <font>
        <name val="Arial"/>
        <charset val="1"/>
        <family val="0"/>
        <b val="1"/>
        <color rgb="FF9B1B12"/>
      </font>
      <fill>
        <patternFill>
          <bgColor rgb="FFFADBD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BD0"/>
      <rgbColor rgb="FFF2F7FC"/>
      <rgbColor rgb="FF660066"/>
      <rgbColor rgb="FFFF8080"/>
      <rgbColor rgb="FF2A6DB5"/>
      <rgbColor rgb="FFC9D7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1E3C64"/>
      <rgbColor rgb="FF339966"/>
      <rgbColor rgb="FF003300"/>
      <rgbColor rgb="FF333300"/>
      <rgbColor rgb="FF9B1B12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methodehaccp.com/temperatures-de-conservation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6"/>
    <col collapsed="false" customWidth="true" hidden="false" outlineLevel="0" max="8" min="3" style="0" width="9"/>
    <col collapsed="false" customWidth="true" hidden="false" outlineLevel="0" max="9" min="9" style="0" width="40"/>
    <col collapsed="false" customWidth="true" hidden="false" outlineLevel="0" max="10" min="10" style="0" width="8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3" t="s">
        <v>2</v>
      </c>
      <c r="B3" s="4"/>
      <c r="C3" s="4"/>
      <c r="D3" s="4"/>
      <c r="F3" s="3" t="s">
        <v>3</v>
      </c>
      <c r="G3" s="5"/>
      <c r="H3" s="3" t="s">
        <v>4</v>
      </c>
      <c r="I3" s="5"/>
    </row>
    <row r="4" customFormat="false" ht="15" hidden="false" customHeight="false" outlineLevel="0" collapsed="false">
      <c r="A4" s="6" t="s">
        <v>5</v>
      </c>
      <c r="C4" s="7"/>
      <c r="D4" s="7"/>
      <c r="E4" s="7"/>
      <c r="F4" s="7"/>
      <c r="G4" s="7"/>
      <c r="H4" s="7"/>
      <c r="I4" s="6" t="s">
        <v>6</v>
      </c>
      <c r="J4" s="8" t="n">
        <v>3</v>
      </c>
    </row>
    <row r="5" customFormat="false" ht="15" hidden="false" customHeight="false" outlineLevel="0" collapsed="false">
      <c r="A5" s="6" t="s">
        <v>7</v>
      </c>
      <c r="C5" s="9" t="n">
        <v>-18</v>
      </c>
      <c r="D5" s="9"/>
      <c r="E5" s="9" t="n">
        <v>-18</v>
      </c>
      <c r="F5" s="9"/>
      <c r="G5" s="9" t="n">
        <v>-18</v>
      </c>
      <c r="H5" s="9"/>
    </row>
    <row r="6" customFormat="false" ht="15" hidden="false" customHeight="false" outlineLevel="0" collapsed="false">
      <c r="C6" s="10" t="s">
        <v>8</v>
      </c>
      <c r="D6" s="10"/>
      <c r="E6" s="10" t="s">
        <v>9</v>
      </c>
      <c r="F6" s="10"/>
      <c r="G6" s="10" t="s">
        <v>10</v>
      </c>
      <c r="H6" s="10"/>
      <c r="I6" s="10" t="s">
        <v>11</v>
      </c>
      <c r="J6" s="10"/>
    </row>
    <row r="7" customFormat="false" ht="15" hidden="false" customHeight="false" outlineLevel="0" collapsed="false">
      <c r="A7" s="11" t="s">
        <v>12</v>
      </c>
      <c r="B7" s="11"/>
      <c r="C7" s="11" t="s">
        <v>13</v>
      </c>
      <c r="D7" s="11" t="s">
        <v>14</v>
      </c>
      <c r="E7" s="11" t="s">
        <v>13</v>
      </c>
      <c r="F7" s="11" t="s">
        <v>14</v>
      </c>
      <c r="G7" s="11" t="s">
        <v>13</v>
      </c>
      <c r="H7" s="11" t="s">
        <v>14</v>
      </c>
      <c r="I7" s="11" t="s">
        <v>15</v>
      </c>
      <c r="J7" s="11" t="s">
        <v>16</v>
      </c>
    </row>
    <row r="8" customFormat="false" ht="15" hidden="false" customHeight="false" outlineLevel="0" collapsed="false">
      <c r="A8" s="12" t="n">
        <f aca="false">IFERROR(IF(1&lt;=DAY(EOMONTH(DATE($I$3,$G$3,1),0)),1,""),1)</f>
        <v>1</v>
      </c>
      <c r="B8" s="12" t="str">
        <f aca="false">IFERROR(IF(A8="","",CHOOSE(WEEKDAY(DATE($I$3,$G$3,A8),2),"Lun","Mar","Mer","Jeu","Ven","Sam","Dim")),"")</f>
        <v>Mer</v>
      </c>
      <c r="C8" s="13"/>
      <c r="D8" s="13"/>
      <c r="E8" s="13"/>
      <c r="F8" s="13"/>
      <c r="G8" s="13"/>
      <c r="H8" s="13"/>
      <c r="I8" s="14"/>
      <c r="J8" s="14"/>
    </row>
    <row r="9" customFormat="false" ht="15" hidden="false" customHeight="false" outlineLevel="0" collapsed="false">
      <c r="A9" s="15" t="n">
        <f aca="false">IFERROR(IF(2&lt;=DAY(EOMONTH(DATE($I$3,$G$3,1),0)),2,""),2)</f>
        <v>2</v>
      </c>
      <c r="B9" s="15" t="str">
        <f aca="false">IFERROR(IF(A9="","",CHOOSE(WEEKDAY(DATE($I$3,$G$3,A9),2),"Lun","Mar","Mer","Jeu","Ven","Sam","Dim")),"")</f>
        <v>Jeu</v>
      </c>
      <c r="C9" s="16"/>
      <c r="D9" s="16"/>
      <c r="E9" s="16"/>
      <c r="F9" s="16"/>
      <c r="G9" s="16"/>
      <c r="H9" s="16"/>
      <c r="I9" s="17"/>
      <c r="J9" s="17"/>
    </row>
    <row r="10" customFormat="false" ht="15" hidden="false" customHeight="false" outlineLevel="0" collapsed="false">
      <c r="A10" s="12" t="n">
        <f aca="false">IFERROR(IF(3&lt;=DAY(EOMONTH(DATE($I$3,$G$3,1),0)),3,""),3)</f>
        <v>3</v>
      </c>
      <c r="B10" s="12" t="str">
        <f aca="false">IFERROR(IF(A10="","",CHOOSE(WEEKDAY(DATE($I$3,$G$3,A10),2),"Lun","Mar","Mer","Jeu","Ven","Sam","Dim")),"")</f>
        <v>Ven</v>
      </c>
      <c r="C10" s="13"/>
      <c r="D10" s="13"/>
      <c r="E10" s="13"/>
      <c r="F10" s="13"/>
      <c r="G10" s="13"/>
      <c r="H10" s="13"/>
      <c r="I10" s="14"/>
      <c r="J10" s="14"/>
    </row>
    <row r="11" customFormat="false" ht="15" hidden="false" customHeight="false" outlineLevel="0" collapsed="false">
      <c r="A11" s="15" t="n">
        <f aca="false">IFERROR(IF(4&lt;=DAY(EOMONTH(DATE($I$3,$G$3,1),0)),4,""),4)</f>
        <v>4</v>
      </c>
      <c r="B11" s="15" t="str">
        <f aca="false">IFERROR(IF(A11="","",CHOOSE(WEEKDAY(DATE($I$3,$G$3,A11),2),"Lun","Mar","Mer","Jeu","Ven","Sam","Dim")),"")</f>
        <v>Sam</v>
      </c>
      <c r="C11" s="16"/>
      <c r="D11" s="16"/>
      <c r="E11" s="16"/>
      <c r="F11" s="16"/>
      <c r="G11" s="16"/>
      <c r="H11" s="16"/>
      <c r="I11" s="17"/>
      <c r="J11" s="17"/>
    </row>
    <row r="12" customFormat="false" ht="15" hidden="false" customHeight="false" outlineLevel="0" collapsed="false">
      <c r="A12" s="12" t="n">
        <f aca="false">IFERROR(IF(5&lt;=DAY(EOMONTH(DATE($I$3,$G$3,1),0)),5,""),5)</f>
        <v>5</v>
      </c>
      <c r="B12" s="12" t="str">
        <f aca="false">IFERROR(IF(A12="","",CHOOSE(WEEKDAY(DATE($I$3,$G$3,A12),2),"Lun","Mar","Mer","Jeu","Ven","Sam","Dim")),"")</f>
        <v>Dim</v>
      </c>
      <c r="C12" s="13"/>
      <c r="D12" s="13"/>
      <c r="E12" s="13"/>
      <c r="F12" s="13"/>
      <c r="G12" s="13"/>
      <c r="H12" s="13"/>
      <c r="I12" s="14"/>
      <c r="J12" s="14"/>
    </row>
    <row r="13" customFormat="false" ht="15" hidden="false" customHeight="false" outlineLevel="0" collapsed="false">
      <c r="A13" s="15" t="n">
        <f aca="false">IFERROR(IF(6&lt;=DAY(EOMONTH(DATE($I$3,$G$3,1),0)),6,""),6)</f>
        <v>6</v>
      </c>
      <c r="B13" s="15" t="str">
        <f aca="false">IFERROR(IF(A13="","",CHOOSE(WEEKDAY(DATE($I$3,$G$3,A13),2),"Lun","Mar","Mer","Jeu","Ven","Sam","Dim")),"")</f>
        <v>Lun</v>
      </c>
      <c r="C13" s="16"/>
      <c r="D13" s="16"/>
      <c r="E13" s="16"/>
      <c r="F13" s="16"/>
      <c r="G13" s="16"/>
      <c r="H13" s="16"/>
      <c r="I13" s="17"/>
      <c r="J13" s="17"/>
    </row>
    <row r="14" customFormat="false" ht="15" hidden="false" customHeight="false" outlineLevel="0" collapsed="false">
      <c r="A14" s="12" t="n">
        <f aca="false">IFERROR(IF(7&lt;=DAY(EOMONTH(DATE($I$3,$G$3,1),0)),7,""),7)</f>
        <v>7</v>
      </c>
      <c r="B14" s="12" t="str">
        <f aca="false">IFERROR(IF(A14="","",CHOOSE(WEEKDAY(DATE($I$3,$G$3,A14),2),"Lun","Mar","Mer","Jeu","Ven","Sam","Dim")),"")</f>
        <v>Mar</v>
      </c>
      <c r="C14" s="13"/>
      <c r="D14" s="13"/>
      <c r="E14" s="13"/>
      <c r="F14" s="13"/>
      <c r="G14" s="13"/>
      <c r="H14" s="13"/>
      <c r="I14" s="14"/>
      <c r="J14" s="14"/>
    </row>
    <row r="15" customFormat="false" ht="15" hidden="false" customHeight="false" outlineLevel="0" collapsed="false">
      <c r="A15" s="15" t="n">
        <f aca="false">IFERROR(IF(8&lt;=DAY(EOMONTH(DATE($I$3,$G$3,1),0)),8,""),8)</f>
        <v>8</v>
      </c>
      <c r="B15" s="15" t="str">
        <f aca="false">IFERROR(IF(A15="","",CHOOSE(WEEKDAY(DATE($I$3,$G$3,A15),2),"Lun","Mar","Mer","Jeu","Ven","Sam","Dim")),"")</f>
        <v>Mer</v>
      </c>
      <c r="C15" s="16"/>
      <c r="D15" s="16"/>
      <c r="E15" s="16"/>
      <c r="F15" s="16"/>
      <c r="G15" s="16"/>
      <c r="H15" s="16"/>
      <c r="I15" s="17"/>
      <c r="J15" s="17"/>
    </row>
    <row r="16" customFormat="false" ht="15" hidden="false" customHeight="false" outlineLevel="0" collapsed="false">
      <c r="A16" s="12" t="n">
        <f aca="false">IFERROR(IF(9&lt;=DAY(EOMONTH(DATE($I$3,$G$3,1),0)),9,""),9)</f>
        <v>9</v>
      </c>
      <c r="B16" s="12" t="str">
        <f aca="false">IFERROR(IF(A16="","",CHOOSE(WEEKDAY(DATE($I$3,$G$3,A16),2),"Lun","Mar","Mer","Jeu","Ven","Sam","Dim")),"")</f>
        <v>Jeu</v>
      </c>
      <c r="C16" s="13"/>
      <c r="D16" s="13"/>
      <c r="E16" s="13"/>
      <c r="F16" s="13"/>
      <c r="G16" s="13"/>
      <c r="H16" s="13"/>
      <c r="I16" s="14"/>
      <c r="J16" s="14"/>
    </row>
    <row r="17" customFormat="false" ht="15" hidden="false" customHeight="false" outlineLevel="0" collapsed="false">
      <c r="A17" s="15" t="n">
        <f aca="false">IFERROR(IF(10&lt;=DAY(EOMONTH(DATE($I$3,$G$3,1),0)),10,""),10)</f>
        <v>10</v>
      </c>
      <c r="B17" s="15" t="str">
        <f aca="false">IFERROR(IF(A17="","",CHOOSE(WEEKDAY(DATE($I$3,$G$3,A17),2),"Lun","Mar","Mer","Jeu","Ven","Sam","Dim")),"")</f>
        <v>Ven</v>
      </c>
      <c r="C17" s="16"/>
      <c r="D17" s="16"/>
      <c r="E17" s="16"/>
      <c r="F17" s="16"/>
      <c r="G17" s="16"/>
      <c r="H17" s="16"/>
      <c r="I17" s="17"/>
      <c r="J17" s="17"/>
    </row>
    <row r="18" customFormat="false" ht="15" hidden="false" customHeight="false" outlineLevel="0" collapsed="false">
      <c r="A18" s="12" t="n">
        <f aca="false">IFERROR(IF(11&lt;=DAY(EOMONTH(DATE($I$3,$G$3,1),0)),11,""),11)</f>
        <v>11</v>
      </c>
      <c r="B18" s="12" t="str">
        <f aca="false">IFERROR(IF(A18="","",CHOOSE(WEEKDAY(DATE($I$3,$G$3,A18),2),"Lun","Mar","Mer","Jeu","Ven","Sam","Dim")),"")</f>
        <v>Sam</v>
      </c>
      <c r="C18" s="13"/>
      <c r="D18" s="13"/>
      <c r="E18" s="13"/>
      <c r="F18" s="13"/>
      <c r="G18" s="13"/>
      <c r="H18" s="13"/>
      <c r="I18" s="14"/>
      <c r="J18" s="14"/>
    </row>
    <row r="19" customFormat="false" ht="15" hidden="false" customHeight="false" outlineLevel="0" collapsed="false">
      <c r="A19" s="15" t="n">
        <f aca="false">IFERROR(IF(12&lt;=DAY(EOMONTH(DATE($I$3,$G$3,1),0)),12,""),12)</f>
        <v>12</v>
      </c>
      <c r="B19" s="15" t="str">
        <f aca="false">IFERROR(IF(A19="","",CHOOSE(WEEKDAY(DATE($I$3,$G$3,A19),2),"Lun","Mar","Mer","Jeu","Ven","Sam","Dim")),"")</f>
        <v>Dim</v>
      </c>
      <c r="C19" s="16"/>
      <c r="D19" s="16"/>
      <c r="E19" s="16"/>
      <c r="F19" s="16"/>
      <c r="G19" s="16"/>
      <c r="H19" s="16"/>
      <c r="I19" s="17"/>
      <c r="J19" s="17"/>
    </row>
    <row r="20" customFormat="false" ht="15" hidden="false" customHeight="false" outlineLevel="0" collapsed="false">
      <c r="A20" s="12" t="n">
        <f aca="false">IFERROR(IF(13&lt;=DAY(EOMONTH(DATE($I$3,$G$3,1),0)),13,""),13)</f>
        <v>13</v>
      </c>
      <c r="B20" s="12" t="str">
        <f aca="false">IFERROR(IF(A20="","",CHOOSE(WEEKDAY(DATE($I$3,$G$3,A20),2),"Lun","Mar","Mer","Jeu","Ven","Sam","Dim")),"")</f>
        <v>Lun</v>
      </c>
      <c r="C20" s="13"/>
      <c r="D20" s="13"/>
      <c r="E20" s="13"/>
      <c r="F20" s="13"/>
      <c r="G20" s="13"/>
      <c r="H20" s="13"/>
      <c r="I20" s="14"/>
      <c r="J20" s="14"/>
    </row>
    <row r="21" customFormat="false" ht="15" hidden="false" customHeight="false" outlineLevel="0" collapsed="false">
      <c r="A21" s="15" t="n">
        <f aca="false">IFERROR(IF(14&lt;=DAY(EOMONTH(DATE($I$3,$G$3,1),0)),14,""),14)</f>
        <v>14</v>
      </c>
      <c r="B21" s="15" t="str">
        <f aca="false">IFERROR(IF(A21="","",CHOOSE(WEEKDAY(DATE($I$3,$G$3,A21),2),"Lun","Mar","Mer","Jeu","Ven","Sam","Dim")),"")</f>
        <v>Mar</v>
      </c>
      <c r="C21" s="16"/>
      <c r="D21" s="16"/>
      <c r="E21" s="16"/>
      <c r="F21" s="16"/>
      <c r="G21" s="16"/>
      <c r="H21" s="16"/>
      <c r="I21" s="17"/>
      <c r="J21" s="17"/>
    </row>
    <row r="22" customFormat="false" ht="15" hidden="false" customHeight="false" outlineLevel="0" collapsed="false">
      <c r="A22" s="12" t="n">
        <f aca="false">IFERROR(IF(15&lt;=DAY(EOMONTH(DATE($I$3,$G$3,1),0)),15,""),15)</f>
        <v>15</v>
      </c>
      <c r="B22" s="12" t="str">
        <f aca="false">IFERROR(IF(A22="","",CHOOSE(WEEKDAY(DATE($I$3,$G$3,A22),2),"Lun","Mar","Mer","Jeu","Ven","Sam","Dim")),"")</f>
        <v>Mer</v>
      </c>
      <c r="C22" s="13"/>
      <c r="D22" s="13"/>
      <c r="E22" s="13"/>
      <c r="F22" s="13"/>
      <c r="G22" s="13"/>
      <c r="H22" s="13"/>
      <c r="I22" s="14"/>
      <c r="J22" s="14"/>
    </row>
    <row r="23" customFormat="false" ht="15" hidden="false" customHeight="false" outlineLevel="0" collapsed="false">
      <c r="A23" s="15" t="n">
        <f aca="false">IFERROR(IF(16&lt;=DAY(EOMONTH(DATE($I$3,$G$3,1),0)),16,""),16)</f>
        <v>16</v>
      </c>
      <c r="B23" s="15" t="str">
        <f aca="false">IFERROR(IF(A23="","",CHOOSE(WEEKDAY(DATE($I$3,$G$3,A23),2),"Lun","Mar","Mer","Jeu","Ven","Sam","Dim")),"")</f>
        <v>Jeu</v>
      </c>
      <c r="C23" s="16"/>
      <c r="D23" s="16"/>
      <c r="E23" s="16"/>
      <c r="F23" s="16"/>
      <c r="G23" s="16"/>
      <c r="H23" s="16"/>
      <c r="I23" s="17"/>
      <c r="J23" s="17"/>
    </row>
    <row r="24" customFormat="false" ht="15" hidden="false" customHeight="false" outlineLevel="0" collapsed="false">
      <c r="A24" s="12" t="n">
        <f aca="false">IFERROR(IF(17&lt;=DAY(EOMONTH(DATE($I$3,$G$3,1),0)),17,""),17)</f>
        <v>17</v>
      </c>
      <c r="B24" s="12" t="str">
        <f aca="false">IFERROR(IF(A24="","",CHOOSE(WEEKDAY(DATE($I$3,$G$3,A24),2),"Lun","Mar","Mer","Jeu","Ven","Sam","Dim")),"")</f>
        <v>Ven</v>
      </c>
      <c r="C24" s="13"/>
      <c r="D24" s="13"/>
      <c r="E24" s="13"/>
      <c r="F24" s="13"/>
      <c r="G24" s="13"/>
      <c r="H24" s="13"/>
      <c r="I24" s="14"/>
      <c r="J24" s="14"/>
    </row>
    <row r="25" customFormat="false" ht="15" hidden="false" customHeight="false" outlineLevel="0" collapsed="false">
      <c r="A25" s="15" t="n">
        <f aca="false">IFERROR(IF(18&lt;=DAY(EOMONTH(DATE($I$3,$G$3,1),0)),18,""),18)</f>
        <v>18</v>
      </c>
      <c r="B25" s="15" t="str">
        <f aca="false">IFERROR(IF(A25="","",CHOOSE(WEEKDAY(DATE($I$3,$G$3,A25),2),"Lun","Mar","Mer","Jeu","Ven","Sam","Dim")),"")</f>
        <v>Sam</v>
      </c>
      <c r="C25" s="16"/>
      <c r="D25" s="16"/>
      <c r="E25" s="16"/>
      <c r="F25" s="16"/>
      <c r="G25" s="16"/>
      <c r="H25" s="16"/>
      <c r="I25" s="17"/>
      <c r="J25" s="17"/>
    </row>
    <row r="26" customFormat="false" ht="15" hidden="false" customHeight="false" outlineLevel="0" collapsed="false">
      <c r="A26" s="12" t="n">
        <f aca="false">IFERROR(IF(19&lt;=DAY(EOMONTH(DATE($I$3,$G$3,1),0)),19,""),19)</f>
        <v>19</v>
      </c>
      <c r="B26" s="12" t="str">
        <f aca="false">IFERROR(IF(A26="","",CHOOSE(WEEKDAY(DATE($I$3,$G$3,A26),2),"Lun","Mar","Mer","Jeu","Ven","Sam","Dim")),"")</f>
        <v>Dim</v>
      </c>
      <c r="C26" s="13"/>
      <c r="D26" s="13"/>
      <c r="E26" s="13"/>
      <c r="F26" s="13"/>
      <c r="G26" s="13"/>
      <c r="H26" s="13"/>
      <c r="I26" s="14"/>
      <c r="J26" s="14"/>
    </row>
    <row r="27" customFormat="false" ht="15" hidden="false" customHeight="false" outlineLevel="0" collapsed="false">
      <c r="A27" s="15" t="n">
        <f aca="false">IFERROR(IF(20&lt;=DAY(EOMONTH(DATE($I$3,$G$3,1),0)),20,""),20)</f>
        <v>20</v>
      </c>
      <c r="B27" s="15" t="str">
        <f aca="false">IFERROR(IF(A27="","",CHOOSE(WEEKDAY(DATE($I$3,$G$3,A27),2),"Lun","Mar","Mer","Jeu","Ven","Sam","Dim")),"")</f>
        <v>Lun</v>
      </c>
      <c r="C27" s="16"/>
      <c r="D27" s="16"/>
      <c r="E27" s="16"/>
      <c r="F27" s="16"/>
      <c r="G27" s="16"/>
      <c r="H27" s="16"/>
      <c r="I27" s="17"/>
      <c r="J27" s="17"/>
    </row>
    <row r="28" customFormat="false" ht="15" hidden="false" customHeight="false" outlineLevel="0" collapsed="false">
      <c r="A28" s="12" t="n">
        <f aca="false">IFERROR(IF(21&lt;=DAY(EOMONTH(DATE($I$3,$G$3,1),0)),21,""),21)</f>
        <v>21</v>
      </c>
      <c r="B28" s="12" t="str">
        <f aca="false">IFERROR(IF(A28="","",CHOOSE(WEEKDAY(DATE($I$3,$G$3,A28),2),"Lun","Mar","Mer","Jeu","Ven","Sam","Dim")),"")</f>
        <v>Mar</v>
      </c>
      <c r="C28" s="13"/>
      <c r="D28" s="13"/>
      <c r="E28" s="13"/>
      <c r="F28" s="13"/>
      <c r="G28" s="13"/>
      <c r="H28" s="13"/>
      <c r="I28" s="14"/>
      <c r="J28" s="14"/>
    </row>
    <row r="29" customFormat="false" ht="15" hidden="false" customHeight="false" outlineLevel="0" collapsed="false">
      <c r="A29" s="15" t="n">
        <f aca="false">IFERROR(IF(22&lt;=DAY(EOMONTH(DATE($I$3,$G$3,1),0)),22,""),22)</f>
        <v>22</v>
      </c>
      <c r="B29" s="15" t="str">
        <f aca="false">IFERROR(IF(A29="","",CHOOSE(WEEKDAY(DATE($I$3,$G$3,A29),2),"Lun","Mar","Mer","Jeu","Ven","Sam","Dim")),"")</f>
        <v>Mer</v>
      </c>
      <c r="C29" s="16"/>
      <c r="D29" s="16"/>
      <c r="E29" s="16"/>
      <c r="F29" s="16"/>
      <c r="G29" s="16"/>
      <c r="H29" s="16"/>
      <c r="I29" s="17"/>
      <c r="J29" s="17"/>
    </row>
    <row r="30" customFormat="false" ht="15" hidden="false" customHeight="false" outlineLevel="0" collapsed="false">
      <c r="A30" s="12" t="n">
        <f aca="false">IFERROR(IF(23&lt;=DAY(EOMONTH(DATE($I$3,$G$3,1),0)),23,""),23)</f>
        <v>23</v>
      </c>
      <c r="B30" s="12" t="str">
        <f aca="false">IFERROR(IF(A30="","",CHOOSE(WEEKDAY(DATE($I$3,$G$3,A30),2),"Lun","Mar","Mer","Jeu","Ven","Sam","Dim")),"")</f>
        <v>Jeu</v>
      </c>
      <c r="C30" s="13"/>
      <c r="D30" s="13"/>
      <c r="E30" s="13"/>
      <c r="F30" s="13"/>
      <c r="G30" s="13"/>
      <c r="H30" s="13"/>
      <c r="I30" s="14"/>
      <c r="J30" s="14"/>
    </row>
    <row r="31" customFormat="false" ht="15" hidden="false" customHeight="false" outlineLevel="0" collapsed="false">
      <c r="A31" s="15" t="n">
        <f aca="false">IFERROR(IF(24&lt;=DAY(EOMONTH(DATE($I$3,$G$3,1),0)),24,""),24)</f>
        <v>24</v>
      </c>
      <c r="B31" s="15" t="str">
        <f aca="false">IFERROR(IF(A31="","",CHOOSE(WEEKDAY(DATE($I$3,$G$3,A31),2),"Lun","Mar","Mer","Jeu","Ven","Sam","Dim")),"")</f>
        <v>Ven</v>
      </c>
      <c r="C31" s="16"/>
      <c r="D31" s="16"/>
      <c r="E31" s="16"/>
      <c r="F31" s="16"/>
      <c r="G31" s="16"/>
      <c r="H31" s="16"/>
      <c r="I31" s="17"/>
      <c r="J31" s="17"/>
    </row>
    <row r="32" customFormat="false" ht="15" hidden="false" customHeight="false" outlineLevel="0" collapsed="false">
      <c r="A32" s="12" t="n">
        <f aca="false">IFERROR(IF(25&lt;=DAY(EOMONTH(DATE($I$3,$G$3,1),0)),25,""),25)</f>
        <v>25</v>
      </c>
      <c r="B32" s="12" t="str">
        <f aca="false">IFERROR(IF(A32="","",CHOOSE(WEEKDAY(DATE($I$3,$G$3,A32),2),"Lun","Mar","Mer","Jeu","Ven","Sam","Dim")),"")</f>
        <v>Sam</v>
      </c>
      <c r="C32" s="13"/>
      <c r="D32" s="13"/>
      <c r="E32" s="13"/>
      <c r="F32" s="13"/>
      <c r="G32" s="13"/>
      <c r="H32" s="13"/>
      <c r="I32" s="14"/>
      <c r="J32" s="14"/>
    </row>
    <row r="33" customFormat="false" ht="15" hidden="false" customHeight="false" outlineLevel="0" collapsed="false">
      <c r="A33" s="15" t="n">
        <f aca="false">IFERROR(IF(26&lt;=DAY(EOMONTH(DATE($I$3,$G$3,1),0)),26,""),26)</f>
        <v>26</v>
      </c>
      <c r="B33" s="15" t="str">
        <f aca="false">IFERROR(IF(A33="","",CHOOSE(WEEKDAY(DATE($I$3,$G$3,A33),2),"Lun","Mar","Mer","Jeu","Ven","Sam","Dim")),"")</f>
        <v>Dim</v>
      </c>
      <c r="C33" s="16"/>
      <c r="D33" s="16"/>
      <c r="E33" s="16"/>
      <c r="F33" s="16"/>
      <c r="G33" s="16"/>
      <c r="H33" s="16"/>
      <c r="I33" s="17"/>
      <c r="J33" s="17"/>
    </row>
    <row r="34" customFormat="false" ht="15" hidden="false" customHeight="false" outlineLevel="0" collapsed="false">
      <c r="A34" s="12" t="n">
        <f aca="false">IFERROR(IF(27&lt;=DAY(EOMONTH(DATE($I$3,$G$3,1),0)),27,""),27)</f>
        <v>27</v>
      </c>
      <c r="B34" s="12" t="str">
        <f aca="false">IFERROR(IF(A34="","",CHOOSE(WEEKDAY(DATE($I$3,$G$3,A34),2),"Lun","Mar","Mer","Jeu","Ven","Sam","Dim")),"")</f>
        <v>Lun</v>
      </c>
      <c r="C34" s="13"/>
      <c r="D34" s="13"/>
      <c r="E34" s="13"/>
      <c r="F34" s="13"/>
      <c r="G34" s="13"/>
      <c r="H34" s="13"/>
      <c r="I34" s="14"/>
      <c r="J34" s="14"/>
    </row>
    <row r="35" customFormat="false" ht="15" hidden="false" customHeight="false" outlineLevel="0" collapsed="false">
      <c r="A35" s="15" t="n">
        <f aca="false">IFERROR(IF(28&lt;=DAY(EOMONTH(DATE($I$3,$G$3,1),0)),28,""),28)</f>
        <v>28</v>
      </c>
      <c r="B35" s="15" t="str">
        <f aca="false">IFERROR(IF(A35="","",CHOOSE(WEEKDAY(DATE($I$3,$G$3,A35),2),"Lun","Mar","Mer","Jeu","Ven","Sam","Dim")),"")</f>
        <v>Mar</v>
      </c>
      <c r="C35" s="16"/>
      <c r="D35" s="16"/>
      <c r="E35" s="16"/>
      <c r="F35" s="16"/>
      <c r="G35" s="16"/>
      <c r="H35" s="16"/>
      <c r="I35" s="17"/>
      <c r="J35" s="17"/>
    </row>
    <row r="36" customFormat="false" ht="15" hidden="false" customHeight="false" outlineLevel="0" collapsed="false">
      <c r="A36" s="12" t="n">
        <f aca="false">IFERROR(IF(29&lt;=DAY(EOMONTH(DATE($I$3,$G$3,1),0)),29,""),29)</f>
        <v>29</v>
      </c>
      <c r="B36" s="12" t="str">
        <f aca="false">IFERROR(IF(A36="","",CHOOSE(WEEKDAY(DATE($I$3,$G$3,A36),2),"Lun","Mar","Mer","Jeu","Ven","Sam","Dim")),"")</f>
        <v>Mer</v>
      </c>
      <c r="C36" s="13"/>
      <c r="D36" s="13"/>
      <c r="E36" s="13"/>
      <c r="F36" s="13"/>
      <c r="G36" s="13"/>
      <c r="H36" s="13"/>
      <c r="I36" s="14"/>
      <c r="J36" s="14"/>
    </row>
    <row r="37" customFormat="false" ht="15" hidden="false" customHeight="false" outlineLevel="0" collapsed="false">
      <c r="A37" s="15" t="n">
        <f aca="false">IFERROR(IF(30&lt;=DAY(EOMONTH(DATE($I$3,$G$3,1),0)),30,""),30)</f>
        <v>30</v>
      </c>
      <c r="B37" s="15" t="str">
        <f aca="false">IFERROR(IF(A37="","",CHOOSE(WEEKDAY(DATE($I$3,$G$3,A37),2),"Lun","Mar","Mer","Jeu","Ven","Sam","Dim")),"")</f>
        <v>Jeu</v>
      </c>
      <c r="C37" s="16"/>
      <c r="D37" s="16"/>
      <c r="E37" s="16"/>
      <c r="F37" s="16"/>
      <c r="G37" s="16"/>
      <c r="H37" s="16"/>
      <c r="I37" s="17"/>
      <c r="J37" s="17"/>
    </row>
    <row r="38" customFormat="false" ht="15" hidden="false" customHeight="false" outlineLevel="0" collapsed="false">
      <c r="A38" s="12" t="n">
        <f aca="false">IFERROR(IF(31&lt;=DAY(EOMONTH(DATE($I$3,$G$3,1),0)),31,""),31)</f>
        <v>31</v>
      </c>
      <c r="B38" s="12" t="str">
        <f aca="false">IFERROR(IF(A38="","",CHOOSE(WEEKDAY(DATE($I$3,$G$3,A38),2),"Lun","Mar","Mer","Jeu","Ven","Sam","Dim")),"")</f>
        <v>Ven</v>
      </c>
      <c r="C38" s="13"/>
      <c r="D38" s="13"/>
      <c r="E38" s="13"/>
      <c r="F38" s="13"/>
      <c r="G38" s="13"/>
      <c r="H38" s="13"/>
      <c r="I38" s="14"/>
      <c r="J38" s="14"/>
    </row>
    <row r="39" customFormat="false" ht="15" hidden="false" customHeight="false" outlineLevel="0" collapsed="false">
      <c r="A39" s="18" t="s">
        <v>17</v>
      </c>
      <c r="B39" s="18"/>
      <c r="C39" s="19" t="str">
        <f aca="false">IF(COUNT(C8:C38)=0,"",MIN(C8:C38))</f>
        <v/>
      </c>
      <c r="D39" s="19" t="str">
        <f aca="false">IF(COUNT(D8:D38)=0,"",MIN(D8:D38))</f>
        <v/>
      </c>
      <c r="E39" s="19" t="str">
        <f aca="false">IF(COUNT(E8:E38)=0,"",MIN(E8:E38))</f>
        <v/>
      </c>
      <c r="F39" s="19" t="str">
        <f aca="false">IF(COUNT(F8:F38)=0,"",MIN(F8:F38))</f>
        <v/>
      </c>
      <c r="G39" s="19" t="str">
        <f aca="false">IF(COUNT(G8:G38)=0,"",MIN(G8:G38))</f>
        <v/>
      </c>
      <c r="H39" s="19" t="str">
        <f aca="false">IF(COUNT(H8:H38)=0,"",MIN(H8:H38))</f>
        <v/>
      </c>
    </row>
    <row r="40" customFormat="false" ht="15" hidden="false" customHeight="false" outlineLevel="0" collapsed="false">
      <c r="A40" s="18" t="s">
        <v>18</v>
      </c>
      <c r="B40" s="18"/>
      <c r="C40" s="19" t="str">
        <f aca="false">IF(COUNT(C8:C38)=0,"",MAX(C8:C38))</f>
        <v/>
      </c>
      <c r="D40" s="19" t="str">
        <f aca="false">IF(COUNT(D8:D38)=0,"",MAX(D8:D38))</f>
        <v/>
      </c>
      <c r="E40" s="19" t="str">
        <f aca="false">IF(COUNT(E8:E38)=0,"",MAX(E8:E38))</f>
        <v/>
      </c>
      <c r="F40" s="19" t="str">
        <f aca="false">IF(COUNT(F8:F38)=0,"",MAX(F8:F38))</f>
        <v/>
      </c>
      <c r="G40" s="19" t="str">
        <f aca="false">IF(COUNT(G8:G38)=0,"",MAX(G8:G38))</f>
        <v/>
      </c>
      <c r="H40" s="19" t="str">
        <f aca="false">IF(COUNT(H8:H38)=0,"",MAX(H8:H38))</f>
        <v/>
      </c>
    </row>
    <row r="41" customFormat="false" ht="15" hidden="false" customHeight="false" outlineLevel="0" collapsed="false">
      <c r="A41" s="18" t="s">
        <v>19</v>
      </c>
      <c r="B41" s="18"/>
      <c r="C41" s="19" t="str">
        <f aca="false">IF(COUNT(C8:C38)=0,"",AVERAGE(C8:C38))</f>
        <v/>
      </c>
      <c r="D41" s="19" t="str">
        <f aca="false">IF(COUNT(D8:D38)=0,"",AVERAGE(D8:D38))</f>
        <v/>
      </c>
      <c r="E41" s="19" t="str">
        <f aca="false">IF(COUNT(E8:E38)=0,"",AVERAGE(E8:E38))</f>
        <v/>
      </c>
      <c r="F41" s="19" t="str">
        <f aca="false">IF(COUNT(F8:F38)=0,"",AVERAGE(F8:F38))</f>
        <v/>
      </c>
      <c r="G41" s="19" t="str">
        <f aca="false">IF(COUNT(G8:G38)=0,"",AVERAGE(G8:G38))</f>
        <v/>
      </c>
      <c r="H41" s="19" t="str">
        <f aca="false">IF(COUNT(H8:H38)=0,"",AVERAGE(H8:H38))</f>
        <v/>
      </c>
    </row>
    <row r="42" customFormat="false" ht="15" hidden="false" customHeight="false" outlineLevel="0" collapsed="false">
      <c r="A42" s="18" t="s">
        <v>20</v>
      </c>
      <c r="B42" s="18"/>
      <c r="C42" s="20" t="str">
        <f aca="false">IF(COUNT(C8:C38)=0,"",COUNTIF(C8:C38,"&gt;"&amp;$C$5))</f>
        <v/>
      </c>
      <c r="D42" s="20" t="str">
        <f aca="false">IF(COUNT(D8:D38)=0,"",COUNTIF(D8:D38,"&gt;"&amp;$C$5))</f>
        <v/>
      </c>
      <c r="E42" s="20" t="str">
        <f aca="false">IF(COUNT(E8:E38)=0,"",COUNTIF(E8:E38,"&gt;"&amp;$E$5))</f>
        <v/>
      </c>
      <c r="F42" s="20" t="str">
        <f aca="false">IF(COUNT(F8:F38)=0,"",COUNTIF(F8:F38,"&gt;"&amp;$E$5))</f>
        <v/>
      </c>
      <c r="G42" s="20" t="str">
        <f aca="false">IF(COUNT(G8:G38)=0,"",COUNTIF(G8:G38,"&gt;"&amp;$G$5))</f>
        <v/>
      </c>
      <c r="H42" s="20" t="str">
        <f aca="false">IF(COUNT(H8:H38)=0,"",COUNTIF(H8:H38,"&gt;"&amp;$G$5))</f>
        <v/>
      </c>
    </row>
  </sheetData>
  <mergeCells count="17">
    <mergeCell ref="A1:J1"/>
    <mergeCell ref="A2:J2"/>
    <mergeCell ref="B3:D3"/>
    <mergeCell ref="C4:D4"/>
    <mergeCell ref="E4:F4"/>
    <mergeCell ref="G4:H4"/>
    <mergeCell ref="C5:D5"/>
    <mergeCell ref="E5:F5"/>
    <mergeCell ref="G5:H5"/>
    <mergeCell ref="C6:D6"/>
    <mergeCell ref="E6:F6"/>
    <mergeCell ref="G6:H6"/>
    <mergeCell ref="I6:J6"/>
    <mergeCell ref="A39:B39"/>
    <mergeCell ref="A40:B40"/>
    <mergeCell ref="A41:B41"/>
    <mergeCell ref="A42:B42"/>
  </mergeCells>
  <conditionalFormatting sqref="C8:D38">
    <cfRule type="expression" priority="2" aboveAverage="0" equalAverage="0" bottom="0" percent="0" rank="0" text="" dxfId="0">
      <formula>AND(C8&lt;&gt;"",C8&gt;$C$5,C8&lt;=$C$5+$J$4)</formula>
    </cfRule>
    <cfRule type="expression" priority="3" aboveAverage="0" equalAverage="0" bottom="0" percent="0" rank="0" text="" dxfId="1">
      <formula>AND(C8&lt;&gt;"",C8&gt;$C$5+$J$4)</formula>
    </cfRule>
  </conditionalFormatting>
  <conditionalFormatting sqref="E8:F38">
    <cfRule type="expression" priority="4" aboveAverage="0" equalAverage="0" bottom="0" percent="0" rank="0" text="" dxfId="0">
      <formula>AND(E8&lt;&gt;"",E8&gt;$E$5,E8&lt;=$E$5+$J$4)</formula>
    </cfRule>
    <cfRule type="expression" priority="5" aboveAverage="0" equalAverage="0" bottom="0" percent="0" rank="0" text="" dxfId="1">
      <formula>AND(E8&lt;&gt;"",E8&gt;$E$5+$J$4)</formula>
    </cfRule>
  </conditionalFormatting>
  <conditionalFormatting sqref="G8:H38">
    <cfRule type="expression" priority="6" aboveAverage="0" equalAverage="0" bottom="0" percent="0" rank="0" text="" dxfId="0">
      <formula>AND(G8&lt;&gt;"",G8&gt;$G$5,G8&lt;=$G$5+$J$4)</formula>
    </cfRule>
    <cfRule type="expression" priority="7" aboveAverage="0" equalAverage="0" bottom="0" percent="0" rank="0" text="" dxfId="1">
      <formula>AND(G8&lt;&gt;"",G8&gt;$G$5+$J$4)</formula>
    </cfRule>
  </conditionalFormatting>
  <dataValidations count="1">
    <dataValidation allowBlank="true" error="Température attendue entre -40 et 15 °C." errorStyle="stop" errorTitle="Valeur improbable" operator="between" showDropDown="false" showErrorMessage="false" showInputMessage="false" sqref="C8:H38" type="decimal">
      <formula1>-40</formula1>
      <formula2>15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8"/>
  </cols>
  <sheetData>
    <row r="1" customFormat="false" ht="16.15" hidden="false" customHeight="false" outlineLevel="0" collapsed="false">
      <c r="A1" s="21" t="s">
        <v>21</v>
      </c>
    </row>
    <row r="2" customFormat="false" ht="15" hidden="false" customHeight="false" outlineLevel="0" collapsed="false">
      <c r="A2" s="22"/>
    </row>
    <row r="3" customFormat="false" ht="15" hidden="false" customHeight="false" outlineLevel="0" collapsed="false">
      <c r="A3" s="22" t="s">
        <v>22</v>
      </c>
    </row>
    <row r="4" customFormat="false" ht="15" hidden="false" customHeight="false" outlineLevel="0" collapsed="false">
      <c r="A4" s="22" t="s">
        <v>23</v>
      </c>
    </row>
    <row r="5" customFormat="false" ht="15" hidden="false" customHeight="false" outlineLevel="0" collapsed="false">
      <c r="A5" s="22" t="s">
        <v>24</v>
      </c>
    </row>
    <row r="6" customFormat="false" ht="15" hidden="false" customHeight="false" outlineLevel="0" collapsed="false">
      <c r="A6" s="22" t="s">
        <v>25</v>
      </c>
    </row>
    <row r="7" customFormat="false" ht="15" hidden="false" customHeight="false" outlineLevel="0" collapsed="false">
      <c r="A7" s="22" t="s">
        <v>26</v>
      </c>
    </row>
    <row r="8" customFormat="false" ht="15" hidden="false" customHeight="false" outlineLevel="0" collapsed="false">
      <c r="A8" s="22" t="s">
        <v>27</v>
      </c>
    </row>
    <row r="9" customFormat="false" ht="15" hidden="false" customHeight="false" outlineLevel="0" collapsed="false">
      <c r="A9" s="22" t="s">
        <v>28</v>
      </c>
    </row>
    <row r="11" customFormat="false" ht="12.65" hidden="false" customHeight="false" outlineLevel="0" collapsed="false">
      <c r="A11" s="23" t="s">
        <v>29</v>
      </c>
    </row>
  </sheetData>
  <hyperlinks>
    <hyperlink ref="A11" r:id="rId1" display="Toutes les températures réglementaires par denrée : methodehaccp.com/temperatures-de-conservation/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2026-07-09T11:47:01Z</dcterms:created>
  <dc:creator>openpyxl</dc:creator>
  <dc:description/>
  <dc:language>en-US</dc:language>
  <cp:lastModifiedBy/>
  <dcterms:modified xsi:type="dcterms:W3CDTF">2026-07-09T11:47:01Z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